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G:\Sozialabteilung\Betreuungsgutscheine - Kita - TF\Betreuungsgutscheine Eltern Ablauf Formulare Reglemente\01 Anträge Eltern\"/>
    </mc:Choice>
  </mc:AlternateContent>
  <xr:revisionPtr revIDLastSave="0" documentId="13_ncr:1_{D7FF5CD4-C864-4155-924C-F66D64E832FB}" xr6:coauthVersionLast="47" xr6:coauthVersionMax="47" xr10:uidLastSave="{00000000-0000-0000-0000-000000000000}"/>
  <bookViews>
    <workbookView xWindow="-120" yWindow="-120" windowWidth="29040" windowHeight="15840" xr2:uid="{00000000-000D-0000-FFFF-FFFF00000000}"/>
  </bookViews>
  <sheets>
    <sheet name="Erfassung_EBV" sheetId="2" r:id="rId1"/>
    <sheet name="Vollmacht" sheetId="3" r:id="rId2"/>
    <sheet name="Erfassung Basisdaten" sheetId="7" state="hidden" r:id="rId3"/>
  </sheets>
  <definedNames>
    <definedName name="_xlnm.Print_Area" localSheetId="2">'Erfassung Basisdaten'!$A$1:$J$71</definedName>
    <definedName name="_xlnm.Print_Area" localSheetId="0">Erfassung_EBV!$A$2:$D$95</definedName>
    <definedName name="Kitas">#REF!</definedName>
    <definedName name="Z_45CE596E_5AB1_4B6A_925A_C3BE15B75D55_.wvu.Cols" localSheetId="2" hidden="1">'Erfassung Basisdaten'!$G:$I</definedName>
    <definedName name="Z_45CE596E_5AB1_4B6A_925A_C3BE15B75D55_.wvu.PrintArea" localSheetId="2" hidden="1">'Erfassung Basisdaten'!$A$1:$J$71</definedName>
    <definedName name="Z_45CE596E_5AB1_4B6A_925A_C3BE15B75D55_.wvu.PrintArea" localSheetId="0" hidden="1">Erfassung_EBV!$A$2:$C$74</definedName>
    <definedName name="Z_45CE596E_5AB1_4B6A_925A_C3BE15B75D55_.wvu.Rows" localSheetId="2" hidden="1">'Erfassung Basisdaten'!$47:$50</definedName>
    <definedName name="Z_45CE596E_5AB1_4B6A_925A_C3BE15B75D55_.wvu.Rows" localSheetId="0" hidden="1">Erfassung_EBV!#REF!</definedName>
    <definedName name="Z_A18C99DF_8107_480D_9DDA_6F71CB784163_.wvu.Cols" localSheetId="2" hidden="1">'Erfassung Basisdaten'!$G:$I</definedName>
    <definedName name="Z_A18C99DF_8107_480D_9DDA_6F71CB784163_.wvu.PrintArea" localSheetId="2" hidden="1">'Erfassung Basisdaten'!$A$1:$J$71</definedName>
    <definedName name="Z_A18C99DF_8107_480D_9DDA_6F71CB784163_.wvu.PrintArea" localSheetId="0" hidden="1">Erfassung_EBV!$A$2:$C$74</definedName>
    <definedName name="Z_A18C99DF_8107_480D_9DDA_6F71CB784163_.wvu.Rows" localSheetId="2" hidden="1">'Erfassung Basisdaten'!$47:$50</definedName>
    <definedName name="Z_A18C99DF_8107_480D_9DDA_6F71CB784163_.wvu.Rows" localSheetId="0" hidden="1">Erfassung_EBV!#REF!</definedName>
    <definedName name="Z_BCF46647_B8B6_43FA_AC98_2954BB733BEA_.wvu.Cols" localSheetId="2" hidden="1">'Erfassung Basisdaten'!$G:$I</definedName>
    <definedName name="Z_BCF46647_B8B6_43FA_AC98_2954BB733BEA_.wvu.PrintArea" localSheetId="2" hidden="1">'Erfassung Basisdaten'!$A$1:$J$71</definedName>
    <definedName name="Z_BCF46647_B8B6_43FA_AC98_2954BB733BEA_.wvu.PrintArea" localSheetId="0" hidden="1">Erfassung_EBV!$A$2:$C$74</definedName>
    <definedName name="Z_BCF46647_B8B6_43FA_AC98_2954BB733BEA_.wvu.Rows" localSheetId="2" hidden="1">'Erfassung Basisdaten'!$47:$50</definedName>
    <definedName name="Z_BCF46647_B8B6_43FA_AC98_2954BB733BEA_.wvu.Rows" localSheetId="0" hidden="1">Erfassung_EBV!#REF!</definedName>
    <definedName name="Z_E0A155E2_B7FB_4301_AD5D_EBF9A1695564_.wvu.Cols" localSheetId="2" hidden="1">'Erfassung Basisdaten'!$G:$I</definedName>
    <definedName name="Z_E0A155E2_B7FB_4301_AD5D_EBF9A1695564_.wvu.PrintArea" localSheetId="2" hidden="1">'Erfassung Basisdaten'!$A$1:$J$71</definedName>
    <definedName name="Z_E0A155E2_B7FB_4301_AD5D_EBF9A1695564_.wvu.PrintArea" localSheetId="0" hidden="1">Erfassung_EBV!$A$2:$C$74</definedName>
    <definedName name="Z_E0A155E2_B7FB_4301_AD5D_EBF9A1695564_.wvu.Rows" localSheetId="2" hidden="1">'Erfassung Basisdaten'!$47:$50</definedName>
    <definedName name="Z_E0A155E2_B7FB_4301_AD5D_EBF9A1695564_.wvu.Rows" localSheetId="0" hidden="1">Erfassung_EBV!#REF!</definedName>
  </definedNames>
  <calcPr calcId="191029"/>
  <customWorkbookViews>
    <customWorkbookView name="Sergio - Persönliche Ansicht" guid="{45CE596E-5AB1-4B6A-925A-C3BE15B75D55}" mergeInterval="0" personalView="1" maximized="1" xWindow="-1928" yWindow="-8" windowWidth="1936" windowHeight="1056" activeSheetId="2"/>
    <customWorkbookView name="Leupin Heidi - Persönliche Ansicht" guid="{A18C99DF-8107-480D-9DDA-6F71CB784163}" mergeInterval="0" personalView="1" maximized="1" windowWidth="1920" windowHeight="854" activeSheetId="2"/>
    <customWorkbookView name="Tschopp Sabine - Persönliche Ansicht" guid="{E0A155E2-B7FB-4301-AD5D-EBF9A1695564}" mergeInterval="0" personalView="1" maximized="1" windowWidth="1920" windowHeight="855" activeSheetId="7"/>
    <customWorkbookView name="Heidi Leupin - Persönliche Ansicht" guid="{BCF46647-B8B6-43FA-AC98-2954BB733BEA}" mergeInterval="0" personalView="1" maximized="1" windowWidth="1920" windowHeight="894" activeSheetId="4"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1" i="2" l="1"/>
  <c r="G72" i="2"/>
  <c r="A77" i="2"/>
  <c r="A78" i="2"/>
  <c r="A79" i="2"/>
  <c r="A80" i="2"/>
  <c r="A81" i="2"/>
  <c r="G84" i="2"/>
  <c r="G85" i="2"/>
  <c r="G86" i="2"/>
  <c r="G87" i="2"/>
  <c r="G88" i="2"/>
  <c r="B91" i="2"/>
  <c r="B92" i="2"/>
  <c r="B93" i="2"/>
  <c r="F53" i="7" l="1"/>
  <c r="J72" i="2" s="1"/>
  <c r="C57" i="2"/>
  <c r="C58" i="2"/>
  <c r="C59" i="2"/>
  <c r="C60" i="2"/>
  <c r="C56" i="2"/>
  <c r="A60" i="2"/>
  <c r="A59" i="2"/>
  <c r="A58" i="2"/>
  <c r="A57" i="2"/>
  <c r="A56" i="2"/>
  <c r="B44" i="2" l="1"/>
  <c r="B11" i="2" l="1"/>
  <c r="H52" i="2"/>
  <c r="G51" i="2"/>
  <c r="G46" i="2"/>
  <c r="C50" i="7"/>
  <c r="C49" i="7"/>
  <c r="E48" i="7"/>
  <c r="I52" i="2" s="1"/>
  <c r="A49" i="7"/>
  <c r="A50" i="7"/>
  <c r="A48" i="7"/>
  <c r="G52" i="2" s="1"/>
  <c r="G69" i="2" l="1"/>
  <c r="D83" i="2"/>
  <c r="G68" i="2"/>
  <c r="D82" i="2"/>
  <c r="H69" i="2"/>
  <c r="E83" i="2"/>
  <c r="H68" i="2"/>
  <c r="E82" i="2"/>
  <c r="A2" i="2"/>
  <c r="B24" i="2"/>
  <c r="C24" i="2"/>
  <c r="G47" i="2"/>
  <c r="H47" i="2"/>
  <c r="G48" i="2"/>
  <c r="H48" i="2"/>
  <c r="G49" i="2"/>
  <c r="H49" i="2"/>
  <c r="C14" i="3"/>
  <c r="E14" i="3"/>
  <c r="C15" i="3"/>
  <c r="C16" i="3"/>
  <c r="E16" i="3"/>
  <c r="C18" i="3"/>
  <c r="E18" i="3"/>
  <c r="E45" i="7"/>
  <c r="I49" i="2" s="1"/>
  <c r="F43" i="7"/>
  <c r="I44" i="7"/>
  <c r="I45" i="7"/>
  <c r="I48" i="7"/>
  <c r="I49" i="7"/>
  <c r="I50" i="7"/>
  <c r="I53" i="7"/>
  <c r="J53" i="7"/>
  <c r="J47" i="2" l="1"/>
  <c r="F48" i="7"/>
  <c r="C48" i="2"/>
  <c r="C47" i="2"/>
  <c r="C51" i="2"/>
  <c r="C50" i="2"/>
  <c r="C49" i="2"/>
  <c r="F49" i="7"/>
  <c r="J68" i="2" s="1"/>
  <c r="F45" i="7"/>
  <c r="J49" i="2" s="1"/>
  <c r="F50" i="7"/>
  <c r="J69" i="2" s="1"/>
  <c r="F44" i="7"/>
  <c r="J48" i="2" s="1"/>
  <c r="E44" i="7"/>
  <c r="I48" i="2" s="1"/>
  <c r="E49" i="7"/>
  <c r="I68" i="2" s="1"/>
  <c r="I47" i="2"/>
  <c r="E53" i="7"/>
  <c r="I72" i="2" s="1"/>
  <c r="E50" i="7"/>
  <c r="I69" i="2" s="1"/>
  <c r="J52" i="2" l="1"/>
</calcChain>
</file>

<file path=xl/sharedStrings.xml><?xml version="1.0" encoding="utf-8"?>
<sst xmlns="http://schemas.openxmlformats.org/spreadsheetml/2006/main" count="170" uniqueCount="150">
  <si>
    <t>betreutes Kind</t>
  </si>
  <si>
    <t>Stand</t>
  </si>
  <si>
    <t>Name:</t>
  </si>
  <si>
    <t>Vorname:</t>
  </si>
  <si>
    <t>Ja</t>
  </si>
  <si>
    <t>Geburtsdatum:</t>
  </si>
  <si>
    <t>Nein</t>
  </si>
  <si>
    <t>Eintrittsdatum:</t>
  </si>
  <si>
    <t>EBV-Gültigkeit ab:</t>
  </si>
  <si>
    <t>Sorgeberechtigte</t>
  </si>
  <si>
    <t>Mutter</t>
  </si>
  <si>
    <t>Vater</t>
  </si>
  <si>
    <t>Strasse:</t>
  </si>
  <si>
    <t>PLZ, Ort:</t>
  </si>
  <si>
    <t>AHV-Nummer Mutter/Vater:</t>
  </si>
  <si>
    <t>Arbeitssituation</t>
  </si>
  <si>
    <t>Arbeitgeber</t>
  </si>
  <si>
    <t>Ort</t>
  </si>
  <si>
    <t>Anstellungsprozent</t>
  </si>
  <si>
    <t>Familienstruktur</t>
  </si>
  <si>
    <t>Anzahl Erwachsene</t>
  </si>
  <si>
    <t>Anzahl Kinder im Haushalt, für die das Sorgerecht</t>
  </si>
  <si>
    <t>und eine Unterstützungspflicht bestehen</t>
  </si>
  <si>
    <t>Betreuungseinrichtung</t>
  </si>
  <si>
    <t>*NUR ZUR Information, keine Eingaben möglich. Veränderungen nur im sheet "Erfassung Basisdaten" möglich</t>
  </si>
  <si>
    <t>Code der Betreuungsform</t>
  </si>
  <si>
    <t>Einstufungsliste gemäss EBR Urdorf 2012 gültig ab 1.1.2016</t>
  </si>
  <si>
    <t>Betreuung/Einstufungen in Kinderkrippen*</t>
  </si>
  <si>
    <t>Kinderkrippe</t>
  </si>
  <si>
    <t>Einstufung</t>
  </si>
  <si>
    <t>min</t>
  </si>
  <si>
    <t>max</t>
  </si>
  <si>
    <t>gemäss Drop-down-Liste</t>
  </si>
  <si>
    <t>Einstufung Modul</t>
  </si>
  <si>
    <t>Montag</t>
  </si>
  <si>
    <t>Halbtagesbetreuung mit Mittagessen</t>
  </si>
  <si>
    <t>Dienstag</t>
  </si>
  <si>
    <t>Mittwoch</t>
  </si>
  <si>
    <t>Donnerstag</t>
  </si>
  <si>
    <t>Freitag</t>
  </si>
  <si>
    <t>Name Kindertagesstätte</t>
  </si>
  <si>
    <t>noch nicht berücksichtigt!</t>
  </si>
  <si>
    <t>Steuerveranl. 2016</t>
  </si>
  <si>
    <t>Steuerveranl. 2017</t>
  </si>
  <si>
    <t>Adresse</t>
  </si>
  <si>
    <t>PLZ</t>
  </si>
  <si>
    <t>VOLLMACHT</t>
  </si>
  <si>
    <t>Personalien</t>
  </si>
  <si>
    <t>Name Vorname der Eltern</t>
  </si>
  <si>
    <t>Name des Kindes</t>
  </si>
  <si>
    <t>Geburtsdatum Kind</t>
  </si>
  <si>
    <t>AHV-Nummer</t>
  </si>
  <si>
    <t xml:space="preserve">Urdorf, </t>
  </si>
  <si>
    <t xml:space="preserve">Der/die Unterzeichnenden beauftragen </t>
  </si>
  <si>
    <t>Die Gemeindeverwaltung Urdorf</t>
  </si>
  <si>
    <t>Diese Faktoren dürfen von den Bevollmächtigen der Sozialabteilung nur zur Berechnung des Elternbeitrages für die bezogene Dienstleitungen in der jeweiligen Betreuungseinrichtung verwendet werden.</t>
  </si>
  <si>
    <t xml:space="preserve">Ort und Datum: </t>
  </si>
  <si>
    <t>Unterschrift der / des Erziehungsberechtigten</t>
  </si>
  <si>
    <t>Urdorf</t>
  </si>
  <si>
    <t>Basisabzug</t>
  </si>
  <si>
    <t>Kinderabzug</t>
  </si>
  <si>
    <t>Ganztagesbetreuung</t>
  </si>
  <si>
    <t>Halbtagesbetreuung ohne Mittagessen</t>
  </si>
  <si>
    <t>Tagesstrukturen</t>
  </si>
  <si>
    <t>Tagesfamilien</t>
  </si>
  <si>
    <t>Grabenstrasse 5</t>
  </si>
  <si>
    <t>Schlieren</t>
  </si>
  <si>
    <t>Erwachsenenabzug</t>
  </si>
  <si>
    <t>Erfassung Basisdaten für das Elternbeitragsreglement</t>
  </si>
  <si>
    <t>Parameter im Elternbeitragsreglement</t>
  </si>
  <si>
    <t>Achtung: Veränderungen dürfen nur von berechtigten Personen vorgenommen werden</t>
  </si>
  <si>
    <t>Anwendungsbereich</t>
  </si>
  <si>
    <t>Gemeinde</t>
  </si>
  <si>
    <t>Familienabzüge</t>
  </si>
  <si>
    <t>Abschöpfungsgrad</t>
  </si>
  <si>
    <t>Vermögensfreibetrag</t>
  </si>
  <si>
    <t>gemäss Steuergesetz</t>
  </si>
  <si>
    <t>Anteil Vermögen</t>
  </si>
  <si>
    <t>Kinderermässigungen</t>
  </si>
  <si>
    <t>bei 2 Kindern</t>
  </si>
  <si>
    <t>bei 3 Kindern</t>
  </si>
  <si>
    <t>bei 4 Kindern</t>
  </si>
  <si>
    <t>Eckwerte Elternbeitrag (min/max.)</t>
  </si>
  <si>
    <t>Basisbetrag</t>
  </si>
  <si>
    <t>Maximaler Betrag</t>
  </si>
  <si>
    <t>Monatspauschale</t>
  </si>
  <si>
    <t>Kinderkrippen</t>
  </si>
  <si>
    <t>Faktor</t>
  </si>
  <si>
    <t>252 Tage : 12 Monate : 5 Tage = 4.2</t>
  </si>
  <si>
    <t>190 Tage : 12 Monate : 5 Tage = 3.16</t>
  </si>
  <si>
    <t>Besonderheiten</t>
  </si>
  <si>
    <t xml:space="preserve">Reduktion Vollzahlende </t>
  </si>
  <si>
    <t>bei 100%-Angebot</t>
  </si>
  <si>
    <t>Säuglingszuschlag</t>
  </si>
  <si>
    <t>gemäss Verordnung</t>
  </si>
  <si>
    <t>für Berechnung Betreuungsgutschein</t>
  </si>
  <si>
    <t>Preise</t>
  </si>
  <si>
    <t>Reduktion VZ</t>
  </si>
  <si>
    <t>minimal</t>
  </si>
  <si>
    <t>maximal</t>
  </si>
  <si>
    <t>Kantons-
beitrag</t>
  </si>
  <si>
    <t>Kantonssubvention</t>
  </si>
  <si>
    <t>Betreuung in Tagesfamilien</t>
  </si>
  <si>
    <t>Betreuungsstunde</t>
  </si>
  <si>
    <t xml:space="preserve">Name </t>
  </si>
  <si>
    <t>Typ</t>
  </si>
  <si>
    <t>Ortschaft</t>
  </si>
  <si>
    <t>Individueller Beitragssatz*</t>
  </si>
  <si>
    <t>Huetiberg</t>
  </si>
  <si>
    <t>Baumgartenstrasse 13</t>
  </si>
  <si>
    <t>Bienehuus</t>
  </si>
  <si>
    <t>Schulstrasse 38</t>
  </si>
  <si>
    <t>* Individueller Beitragssatz eintragen, vergleiche Leistungsvereinbarung</t>
  </si>
  <si>
    <t>Basis:</t>
  </si>
  <si>
    <t>Steuersimulation</t>
  </si>
  <si>
    <t>Steuerveranl. 2018</t>
  </si>
  <si>
    <t>Einkommensobergrenze</t>
  </si>
  <si>
    <t>Vermögensobergrenze</t>
  </si>
  <si>
    <t>Einstufungen Betreuungsangebot</t>
  </si>
  <si>
    <t>steuerbares Einkommen</t>
  </si>
  <si>
    <t>Steuerbares Vermögen</t>
  </si>
  <si>
    <t>Kinder &gt; 18 Monate</t>
  </si>
  <si>
    <t>Kinder &lt; 18 Monate</t>
  </si>
  <si>
    <t>Kleinstkind ja/nein</t>
  </si>
  <si>
    <t>Namen der Kindertagesstätten/Tagesfamilie</t>
  </si>
  <si>
    <t>Steuerveranl. 2019</t>
  </si>
  <si>
    <t>Steuerveranl. 2020</t>
  </si>
  <si>
    <t>Telefon Privat:</t>
  </si>
  <si>
    <t>Telefon Geschäft:</t>
  </si>
  <si>
    <t>Handy-Nummer:</t>
  </si>
  <si>
    <t>Email:</t>
  </si>
  <si>
    <t>Die gelben Felder unbedingt ausfüllen</t>
  </si>
  <si>
    <t>die aktuellsten definitiven oder die neusten provosorischen Steuerfaktoren gemäss §5 des EBR Urdorf direkt beim Steueramt der Gemeinde Urdorf einzuholen und ermächtigen das Steueramt der Gemeinde Urdorf der beauftragten Verwaltungsabteilung (Sozialabteilung) die Auskünfte direkt zu erteilen.</t>
  </si>
  <si>
    <t>Diese Vollmacht dient der Auskunftserteilung der Berechnungsgrundlagen der wirtschaftlichen Leistungsfähigkeit gemäss §18 Elternbeitragreglement (EBR Urdorf 2012) nachgetragen am 1.8.2019. 
Diese Vollmacht gilt bis auf Widerruf.</t>
  </si>
  <si>
    <t>Anteil an Krippe vom Arbeitgeber</t>
  </si>
  <si>
    <t>Limminäscht</t>
  </si>
  <si>
    <t>Betreuung/Einstufung in Tagesfamilien</t>
  </si>
  <si>
    <t>Variante A**</t>
  </si>
  <si>
    <t>wird in EBV Tagesfamilien übertragen</t>
  </si>
  <si>
    <t>Anzahl Betreuungsstunden pro Monat</t>
  </si>
  <si>
    <t>Anzahl Stunden</t>
  </si>
  <si>
    <t>Einstufung pro Stunde</t>
  </si>
  <si>
    <t>Variante B**</t>
  </si>
  <si>
    <t>Anzahl Betreuungsstunden/Monat</t>
  </si>
  <si>
    <t>Ansatz Tagesfamilienverein</t>
  </si>
  <si>
    <t>SUBVENTIONSANTRAG GEMEINDE URDORF</t>
  </si>
  <si>
    <t>1. Unterschrift</t>
  </si>
  <si>
    <t>2. Unterschrift</t>
  </si>
  <si>
    <t>Urdorf,</t>
  </si>
  <si>
    <t>Ich/wir bestätige/n die Vollständigkeit und Richtigkeit der auf dem Antrag gemachten Angaben.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</si>
</sst>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 &quot;Erwachsene&quot;"/>
    <numFmt numFmtId="165" formatCode="0.000%"/>
    <numFmt numFmtId="166" formatCode="[&lt;=1]0* &quot;Kind&quot;;[&gt;1]#0* &quot;Kinder&quot;;General"/>
  </numFmts>
  <fonts count="18">
    <font>
      <sz val="10"/>
      <color indexed="8"/>
      <name val="Arial"/>
    </font>
    <font>
      <b/>
      <sz val="10"/>
      <color indexed="8"/>
      <name val="Arial"/>
      <family val="2"/>
    </font>
    <font>
      <sz val="8"/>
      <color indexed="8"/>
      <name val="Arial"/>
      <family val="2"/>
    </font>
    <font>
      <i/>
      <sz val="10"/>
      <color indexed="8"/>
      <name val="Arial"/>
      <family val="2"/>
    </font>
    <font>
      <b/>
      <sz val="11"/>
      <color indexed="8"/>
      <name val="Arial"/>
      <family val="2"/>
    </font>
    <font>
      <sz val="9"/>
      <color indexed="8"/>
      <name val="Arial"/>
      <family val="2"/>
    </font>
    <font>
      <b/>
      <sz val="12"/>
      <color indexed="8"/>
      <name val="Arial"/>
      <family val="2"/>
    </font>
    <font>
      <i/>
      <sz val="9"/>
      <color indexed="8"/>
      <name val="Arial"/>
      <family val="2"/>
    </font>
    <font>
      <sz val="11"/>
      <color indexed="8"/>
      <name val="Arial"/>
      <family val="2"/>
    </font>
    <font>
      <b/>
      <sz val="16"/>
      <color indexed="8"/>
      <name val="Arial"/>
      <family val="2"/>
    </font>
    <font>
      <sz val="6"/>
      <color indexed="8"/>
      <name val="Arial"/>
      <family val="2"/>
    </font>
    <font>
      <sz val="10"/>
      <color indexed="8"/>
      <name val="Arial"/>
      <family val="2"/>
    </font>
    <font>
      <b/>
      <sz val="10"/>
      <color rgb="FFFF0000"/>
      <name val="Arial"/>
      <family val="2"/>
    </font>
    <font>
      <b/>
      <sz val="10"/>
      <color rgb="FF000000"/>
      <name val="Arial"/>
    </font>
    <font>
      <sz val="8"/>
      <color rgb="FF000000"/>
      <name val="Arial"/>
    </font>
    <font>
      <i/>
      <sz val="9"/>
      <color rgb="FF000000"/>
      <name val="Arial"/>
    </font>
    <font>
      <b/>
      <sz val="14"/>
      <color indexed="8"/>
      <name val="Arial"/>
      <family val="2"/>
    </font>
    <font>
      <b/>
      <sz val="10"/>
      <color rgb="FF000000"/>
      <name val="Arial"/>
      <family val="2"/>
    </font>
  </fonts>
  <fills count="9">
    <fill>
      <patternFill patternType="none"/>
    </fill>
    <fill>
      <patternFill patternType="gray125"/>
    </fill>
    <fill>
      <patternFill patternType="solid">
        <fgColor indexed="11"/>
        <bgColor indexed="8"/>
      </patternFill>
    </fill>
    <fill>
      <patternFill patternType="solid">
        <fgColor indexed="12"/>
        <bgColor indexed="12"/>
      </patternFill>
    </fill>
    <fill>
      <patternFill patternType="solid">
        <fgColor indexed="12"/>
        <bgColor indexed="8"/>
      </patternFill>
    </fill>
    <fill>
      <patternFill patternType="solid">
        <fgColor indexed="13"/>
        <bgColor indexed="8"/>
      </patternFill>
    </fill>
    <fill>
      <patternFill patternType="solid">
        <fgColor indexed="14"/>
        <bgColor indexed="8"/>
      </patternFill>
    </fill>
    <fill>
      <patternFill patternType="solid">
        <fgColor indexed="15"/>
        <bgColor indexed="8"/>
      </patternFill>
    </fill>
    <fill>
      <patternFill patternType="solid">
        <fgColor rgb="FF00FF00"/>
        <bgColor rgb="FF000000"/>
      </patternFill>
    </fill>
  </fills>
  <borders count="21">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right/>
      <top/>
      <bottom style="thin">
        <color indexed="8"/>
      </bottom>
      <diagonal/>
    </border>
    <border>
      <left/>
      <right/>
      <top style="thin">
        <color indexed="8"/>
      </top>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double">
        <color indexed="8"/>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style="thin">
        <color indexed="8"/>
      </bottom>
      <diagonal/>
    </border>
    <border>
      <left style="thin">
        <color indexed="8"/>
      </left>
      <right/>
      <top/>
      <bottom style="thin">
        <color indexed="8"/>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s>
  <cellStyleXfs count="1">
    <xf numFmtId="0" fontId="0" fillId="0" borderId="0" applyFill="0" applyProtection="0"/>
  </cellStyleXfs>
  <cellXfs count="133">
    <xf numFmtId="0" fontId="0" fillId="0" borderId="0" xfId="0" applyFill="1" applyProtection="1"/>
    <xf numFmtId="0" fontId="1" fillId="0" borderId="0" xfId="0" applyFont="1" applyFill="1" applyProtection="1"/>
    <xf numFmtId="0" fontId="0" fillId="0" borderId="0" xfId="0" applyFill="1" applyAlignment="1" applyProtection="1">
      <alignment horizontal="right"/>
    </xf>
    <xf numFmtId="0" fontId="0" fillId="0" borderId="0" xfId="0" applyFill="1" applyAlignment="1" applyProtection="1">
      <alignment horizontal="left"/>
    </xf>
    <xf numFmtId="9" fontId="0" fillId="0" borderId="0" xfId="0" applyNumberFormat="1" applyFill="1" applyProtection="1"/>
    <xf numFmtId="0" fontId="0" fillId="0" borderId="0" xfId="0" applyFill="1" applyAlignment="1" applyProtection="1">
      <alignment horizontal="center"/>
    </xf>
    <xf numFmtId="0" fontId="2" fillId="0" borderId="0" xfId="0" applyFont="1" applyFill="1" applyProtection="1"/>
    <xf numFmtId="0" fontId="3" fillId="0" borderId="0" xfId="0" applyFont="1" applyFill="1" applyProtection="1"/>
    <xf numFmtId="4" fontId="0" fillId="0" borderId="1" xfId="0" applyNumberFormat="1" applyFill="1" applyBorder="1" applyProtection="1"/>
    <xf numFmtId="9" fontId="0" fillId="0" borderId="1" xfId="0" applyNumberFormat="1" applyFill="1" applyBorder="1" applyProtection="1"/>
    <xf numFmtId="4" fontId="0" fillId="0" borderId="0" xfId="0" applyNumberFormat="1" applyFill="1" applyProtection="1"/>
    <xf numFmtId="0" fontId="1" fillId="0" borderId="0" xfId="0" applyFont="1" applyFill="1" applyAlignment="1" applyProtection="1">
      <alignment horizontal="right"/>
    </xf>
    <xf numFmtId="0" fontId="1" fillId="2" borderId="0" xfId="0" applyFont="1" applyFill="1" applyProtection="1"/>
    <xf numFmtId="164" fontId="0" fillId="3" borderId="1" xfId="0" applyNumberFormat="1" applyFill="1" applyBorder="1" applyAlignment="1" applyProtection="1">
      <alignment horizontal="left"/>
      <protection locked="0"/>
    </xf>
    <xf numFmtId="0" fontId="0" fillId="2" borderId="0" xfId="0" applyFill="1" applyProtection="1"/>
    <xf numFmtId="0" fontId="4" fillId="5" borderId="0" xfId="0" applyFont="1" applyFill="1" applyProtection="1"/>
    <xf numFmtId="0" fontId="0" fillId="6" borderId="0" xfId="0" applyFill="1" applyProtection="1">
      <protection locked="0"/>
    </xf>
    <xf numFmtId="3" fontId="0" fillId="6" borderId="0" xfId="0" applyNumberFormat="1" applyFill="1" applyProtection="1">
      <protection locked="0"/>
    </xf>
    <xf numFmtId="9" fontId="0" fillId="6" borderId="0" xfId="0" applyNumberFormat="1" applyFill="1" applyProtection="1">
      <protection locked="0"/>
    </xf>
    <xf numFmtId="4" fontId="0" fillId="6" borderId="0" xfId="0" applyNumberFormat="1" applyFill="1" applyProtection="1">
      <protection locked="0"/>
    </xf>
    <xf numFmtId="0" fontId="0" fillId="0" borderId="0" xfId="0" applyFill="1" applyAlignment="1" applyProtection="1">
      <alignment textRotation="90" wrapText="1"/>
    </xf>
    <xf numFmtId="14" fontId="0" fillId="0" borderId="0" xfId="0" applyNumberFormat="1" applyFill="1" applyProtection="1"/>
    <xf numFmtId="0" fontId="2" fillId="4" borderId="1" xfId="0" applyFont="1" applyFill="1" applyBorder="1" applyProtection="1">
      <protection locked="0"/>
    </xf>
    <xf numFmtId="0" fontId="0" fillId="5" borderId="0" xfId="0" applyFill="1" applyProtection="1"/>
    <xf numFmtId="0" fontId="0" fillId="4" borderId="1" xfId="0" applyFill="1" applyBorder="1" applyProtection="1">
      <protection locked="0"/>
    </xf>
    <xf numFmtId="0" fontId="0" fillId="3" borderId="1" xfId="0" applyFill="1" applyBorder="1" applyProtection="1">
      <protection locked="0"/>
    </xf>
    <xf numFmtId="0" fontId="0" fillId="0" borderId="0" xfId="0" applyFill="1" applyAlignment="1" applyProtection="1">
      <alignment vertical="center"/>
    </xf>
    <xf numFmtId="0" fontId="0" fillId="0" borderId="4" xfId="0" applyFill="1" applyBorder="1" applyProtection="1"/>
    <xf numFmtId="0" fontId="0" fillId="6" borderId="1" xfId="0" applyFill="1" applyBorder="1" applyProtection="1">
      <protection locked="0"/>
    </xf>
    <xf numFmtId="0" fontId="0" fillId="6" borderId="1" xfId="0" applyFill="1" applyBorder="1" applyProtection="1"/>
    <xf numFmtId="9" fontId="0" fillId="6" borderId="0" xfId="0" applyNumberFormat="1" applyFill="1" applyProtection="1"/>
    <xf numFmtId="4" fontId="0" fillId="0" borderId="0" xfId="0" applyNumberFormat="1" applyFill="1" applyProtection="1">
      <protection locked="0"/>
    </xf>
    <xf numFmtId="9" fontId="0" fillId="0" borderId="1" xfId="0" applyNumberFormat="1" applyFill="1" applyBorder="1" applyAlignment="1" applyProtection="1">
      <alignment horizontal="right"/>
    </xf>
    <xf numFmtId="0" fontId="0" fillId="0" borderId="5" xfId="0" applyFill="1" applyBorder="1" applyProtection="1"/>
    <xf numFmtId="0" fontId="6" fillId="0" borderId="0" xfId="0" applyFont="1" applyFill="1" applyProtection="1"/>
    <xf numFmtId="165" fontId="0" fillId="6" borderId="0" xfId="0" applyNumberFormat="1" applyFill="1" applyProtection="1">
      <protection locked="0"/>
    </xf>
    <xf numFmtId="0" fontId="5" fillId="0" borderId="0" xfId="0" applyFont="1" applyFill="1" applyProtection="1"/>
    <xf numFmtId="0" fontId="5" fillId="0" borderId="0" xfId="0" applyFont="1" applyFill="1" applyAlignment="1" applyProtection="1">
      <alignment vertical="center" wrapText="1"/>
    </xf>
    <xf numFmtId="4" fontId="0" fillId="6" borderId="0" xfId="0" applyNumberFormat="1" applyFill="1" applyProtection="1"/>
    <xf numFmtId="0" fontId="0" fillId="6" borderId="1" xfId="0" applyFill="1" applyBorder="1" applyAlignment="1" applyProtection="1">
      <alignment horizontal="center"/>
    </xf>
    <xf numFmtId="0" fontId="7" fillId="0" borderId="0" xfId="0" applyFont="1" applyFill="1" applyAlignment="1" applyProtection="1">
      <alignment horizontal="center"/>
    </xf>
    <xf numFmtId="0" fontId="7" fillId="0" borderId="0" xfId="0" applyFont="1" applyFill="1" applyAlignment="1" applyProtection="1">
      <alignment horizontal="right"/>
    </xf>
    <xf numFmtId="4" fontId="1" fillId="6" borderId="1" xfId="0" applyNumberFormat="1" applyFont="1" applyFill="1" applyBorder="1" applyProtection="1"/>
    <xf numFmtId="9" fontId="0" fillId="6" borderId="0" xfId="0" applyNumberFormat="1" applyFill="1" applyAlignment="1" applyProtection="1">
      <alignment horizontal="right"/>
      <protection locked="0"/>
    </xf>
    <xf numFmtId="166" fontId="0" fillId="4" borderId="1" xfId="0" applyNumberFormat="1" applyFill="1" applyBorder="1" applyAlignment="1" applyProtection="1">
      <alignment horizontal="left"/>
      <protection locked="0"/>
    </xf>
    <xf numFmtId="0" fontId="2" fillId="0" borderId="0" xfId="0" applyFont="1" applyFill="1" applyAlignment="1" applyProtection="1">
      <alignment horizontal="right"/>
    </xf>
    <xf numFmtId="0" fontId="8" fillId="0" borderId="0" xfId="0" applyFont="1" applyFill="1" applyAlignment="1" applyProtection="1">
      <alignment horizontal="center"/>
    </xf>
    <xf numFmtId="0" fontId="0" fillId="0" borderId="9" xfId="0" applyFill="1" applyBorder="1" applyProtection="1"/>
    <xf numFmtId="0" fontId="11" fillId="0" borderId="0" xfId="0" applyFont="1" applyFill="1" applyProtection="1"/>
    <xf numFmtId="14" fontId="11" fillId="0" borderId="1" xfId="0" applyNumberFormat="1" applyFont="1" applyFill="1" applyBorder="1" applyProtection="1"/>
    <xf numFmtId="0" fontId="0" fillId="0" borderId="0" xfId="0" applyFill="1" applyProtection="1"/>
    <xf numFmtId="0" fontId="11" fillId="6" borderId="1" xfId="0" applyFont="1" applyFill="1" applyBorder="1" applyProtection="1">
      <protection locked="0"/>
    </xf>
    <xf numFmtId="0" fontId="11" fillId="6" borderId="1" xfId="0" applyFont="1" applyFill="1" applyBorder="1" applyProtection="1"/>
    <xf numFmtId="0" fontId="0" fillId="0" borderId="0" xfId="0" applyFill="1" applyProtection="1"/>
    <xf numFmtId="0" fontId="0" fillId="0" borderId="0" xfId="0" applyFill="1" applyProtection="1"/>
    <xf numFmtId="9" fontId="0" fillId="0" borderId="7" xfId="0" applyNumberFormat="1" applyFill="1" applyBorder="1" applyAlignment="1" applyProtection="1">
      <alignment horizontal="right"/>
    </xf>
    <xf numFmtId="4" fontId="0" fillId="0" borderId="7" xfId="0" applyNumberFormat="1" applyFill="1" applyBorder="1" applyProtection="1"/>
    <xf numFmtId="0" fontId="0" fillId="0" borderId="15" xfId="0" applyFill="1" applyBorder="1" applyAlignment="1" applyProtection="1">
      <alignment horizontal="right"/>
    </xf>
    <xf numFmtId="0" fontId="0" fillId="0" borderId="15" xfId="0" applyFill="1" applyBorder="1" applyProtection="1"/>
    <xf numFmtId="9" fontId="0" fillId="0" borderId="15" xfId="0" applyNumberFormat="1" applyFill="1" applyBorder="1" applyProtection="1"/>
    <xf numFmtId="4" fontId="0" fillId="0" borderId="15" xfId="0" applyNumberFormat="1" applyFill="1" applyBorder="1" applyProtection="1"/>
    <xf numFmtId="0" fontId="11" fillId="0" borderId="0" xfId="0" applyFont="1" applyFill="1" applyBorder="1" applyProtection="1"/>
    <xf numFmtId="3" fontId="0" fillId="0" borderId="0" xfId="0" applyNumberFormat="1" applyFill="1" applyBorder="1" applyProtection="1"/>
    <xf numFmtId="0" fontId="0" fillId="0" borderId="0" xfId="0" applyFill="1" applyBorder="1" applyProtection="1"/>
    <xf numFmtId="0" fontId="1" fillId="0" borderId="0" xfId="0" applyFont="1" applyFill="1" applyBorder="1" applyProtection="1"/>
    <xf numFmtId="0" fontId="0" fillId="0" borderId="0" xfId="0" applyFill="1" applyProtection="1"/>
    <xf numFmtId="0" fontId="0" fillId="0" borderId="0" xfId="0" applyFill="1" applyProtection="1"/>
    <xf numFmtId="0" fontId="1" fillId="0" borderId="0" xfId="0" applyFont="1" applyFill="1" applyBorder="1" applyAlignment="1" applyProtection="1">
      <alignment horizontal="right"/>
    </xf>
    <xf numFmtId="0" fontId="1" fillId="0" borderId="0" xfId="0" applyFont="1" applyFill="1" applyBorder="1" applyAlignment="1" applyProtection="1">
      <alignment horizontal="left"/>
      <protection locked="0"/>
    </xf>
    <xf numFmtId="3" fontId="0" fillId="0" borderId="0" xfId="0" applyNumberFormat="1" applyFill="1" applyBorder="1" applyAlignment="1" applyProtection="1">
      <alignment horizontal="right"/>
      <protection locked="0"/>
    </xf>
    <xf numFmtId="9" fontId="0" fillId="0" borderId="0" xfId="0" applyNumberFormat="1" applyFill="1" applyBorder="1" applyProtection="1"/>
    <xf numFmtId="0" fontId="1" fillId="4" borderId="7" xfId="0" applyFont="1" applyFill="1" applyBorder="1" applyProtection="1">
      <protection locked="0"/>
    </xf>
    <xf numFmtId="0" fontId="1" fillId="0" borderId="15" xfId="0" applyFont="1" applyFill="1" applyBorder="1" applyProtection="1"/>
    <xf numFmtId="0" fontId="12" fillId="0" borderId="0" xfId="0" applyFont="1" applyFill="1" applyProtection="1"/>
    <xf numFmtId="0" fontId="0" fillId="0" borderId="0" xfId="0" applyFill="1" applyProtection="1"/>
    <xf numFmtId="9" fontId="0" fillId="4" borderId="2" xfId="0" applyNumberFormat="1" applyFill="1" applyBorder="1" applyProtection="1">
      <protection locked="0"/>
    </xf>
    <xf numFmtId="4" fontId="0" fillId="4" borderId="15" xfId="0" applyNumberFormat="1" applyFill="1" applyBorder="1" applyProtection="1">
      <protection locked="0"/>
    </xf>
    <xf numFmtId="3" fontId="0" fillId="4" borderId="15" xfId="0" applyNumberFormat="1" applyFill="1" applyBorder="1" applyProtection="1">
      <protection locked="0"/>
    </xf>
    <xf numFmtId="0" fontId="0" fillId="0" borderId="0" xfId="0" applyFill="1" applyProtection="1"/>
    <xf numFmtId="0" fontId="13" fillId="8" borderId="0" xfId="0" applyFont="1" applyFill="1" applyProtection="1"/>
    <xf numFmtId="0" fontId="0" fillId="8" borderId="0" xfId="0" applyFill="1" applyProtection="1"/>
    <xf numFmtId="9" fontId="0" fillId="0" borderId="0" xfId="0" applyNumberFormat="1" applyProtection="1"/>
    <xf numFmtId="0" fontId="13" fillId="0" borderId="0" xfId="0" applyFont="1" applyProtection="1"/>
    <xf numFmtId="0" fontId="14" fillId="0" borderId="0" xfId="0" applyFont="1" applyProtection="1"/>
    <xf numFmtId="0" fontId="0" fillId="0" borderId="0" xfId="0" applyProtection="1"/>
    <xf numFmtId="0" fontId="0" fillId="0" borderId="0" xfId="0" applyAlignment="1" applyProtection="1">
      <alignment horizontal="right"/>
    </xf>
    <xf numFmtId="9" fontId="15" fillId="0" borderId="0" xfId="0" applyNumberFormat="1" applyFont="1" applyAlignment="1" applyProtection="1">
      <alignment horizontal="right"/>
    </xf>
    <xf numFmtId="9" fontId="0" fillId="0" borderId="16" xfId="0" applyNumberFormat="1" applyBorder="1" applyProtection="1"/>
    <xf numFmtId="4" fontId="14" fillId="0" borderId="16" xfId="0" applyNumberFormat="1" applyFont="1" applyBorder="1" applyProtection="1"/>
    <xf numFmtId="0" fontId="0" fillId="0" borderId="0" xfId="0"/>
    <xf numFmtId="4" fontId="14" fillId="0" borderId="0" xfId="0" applyNumberFormat="1" applyFont="1" applyBorder="1" applyProtection="1"/>
    <xf numFmtId="0" fontId="0" fillId="0" borderId="17" xfId="0" applyFill="1" applyBorder="1" applyProtection="1"/>
    <xf numFmtId="0" fontId="17" fillId="0" borderId="18" xfId="0" applyFont="1" applyFill="1" applyBorder="1" applyProtection="1"/>
    <xf numFmtId="0" fontId="0" fillId="0" borderId="20" xfId="0" applyFill="1" applyBorder="1" applyProtection="1"/>
    <xf numFmtId="0" fontId="0" fillId="0" borderId="19" xfId="0" applyFill="1" applyBorder="1" applyProtection="1"/>
    <xf numFmtId="0" fontId="1" fillId="6" borderId="1" xfId="0"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xf>
    <xf numFmtId="0" fontId="0" fillId="0" borderId="15" xfId="0" applyFill="1" applyBorder="1" applyAlignment="1" applyProtection="1">
      <alignment horizontal="left"/>
    </xf>
    <xf numFmtId="0" fontId="16" fillId="0" borderId="0" xfId="0" applyFont="1" applyFill="1" applyAlignment="1" applyProtection="1">
      <alignment horizontal="left" vertical="center"/>
    </xf>
    <xf numFmtId="14" fontId="0" fillId="4" borderId="2" xfId="0" applyNumberFormat="1" applyFill="1" applyBorder="1" applyAlignment="1" applyProtection="1">
      <alignment horizontal="left"/>
      <protection locked="0"/>
    </xf>
    <xf numFmtId="0" fontId="0" fillId="4" borderId="8" xfId="0" applyFill="1" applyBorder="1" applyAlignment="1" applyProtection="1">
      <alignment horizontal="left"/>
      <protection locked="0"/>
    </xf>
    <xf numFmtId="0" fontId="0" fillId="4" borderId="3" xfId="0" applyFill="1" applyBorder="1" applyAlignment="1" applyProtection="1">
      <alignment horizontal="left"/>
      <protection locked="0"/>
    </xf>
    <xf numFmtId="14" fontId="0" fillId="4" borderId="8" xfId="0" applyNumberFormat="1" applyFill="1" applyBorder="1" applyAlignment="1" applyProtection="1">
      <alignment horizontal="left"/>
      <protection locked="0"/>
    </xf>
    <xf numFmtId="14" fontId="0" fillId="4" borderId="3" xfId="0" applyNumberFormat="1" applyFill="1" applyBorder="1" applyAlignment="1" applyProtection="1">
      <alignment horizontal="left"/>
      <protection locked="0"/>
    </xf>
    <xf numFmtId="14" fontId="0" fillId="4" borderId="1" xfId="0" applyNumberFormat="1" applyFill="1" applyBorder="1" applyAlignment="1" applyProtection="1">
      <alignment horizontal="left"/>
      <protection locked="0"/>
    </xf>
    <xf numFmtId="0" fontId="9" fillId="0" borderId="0" xfId="0" applyFont="1" applyFill="1" applyAlignment="1" applyProtection="1">
      <alignment horizontal="center"/>
    </xf>
    <xf numFmtId="0" fontId="4" fillId="0" borderId="0" xfId="0" applyFont="1" applyFill="1" applyAlignment="1" applyProtection="1">
      <alignment horizontal="left" vertical="top" wrapText="1"/>
    </xf>
    <xf numFmtId="0" fontId="1" fillId="0" borderId="1" xfId="0" applyFont="1" applyFill="1" applyBorder="1" applyAlignment="1" applyProtection="1">
      <alignment horizontal="center"/>
    </xf>
    <xf numFmtId="0" fontId="0" fillId="0" borderId="1" xfId="0" applyFill="1" applyBorder="1" applyAlignment="1" applyProtection="1">
      <alignment horizontal="left"/>
    </xf>
    <xf numFmtId="0" fontId="8" fillId="0" borderId="1" xfId="0" applyFont="1" applyFill="1" applyBorder="1" applyAlignment="1" applyProtection="1">
      <alignment horizontal="center"/>
    </xf>
    <xf numFmtId="0" fontId="0" fillId="0" borderId="1" xfId="0" applyFill="1" applyBorder="1" applyAlignment="1" applyProtection="1">
      <alignment horizontal="left" vertical="center" wrapText="1"/>
    </xf>
    <xf numFmtId="0" fontId="8" fillId="0" borderId="1" xfId="0" applyFont="1" applyFill="1" applyBorder="1" applyAlignment="1" applyProtection="1">
      <alignment horizontal="center" vertical="center" wrapText="1"/>
    </xf>
    <xf numFmtId="14" fontId="8" fillId="0" borderId="8" xfId="0" applyNumberFormat="1" applyFont="1" applyFill="1" applyBorder="1" applyAlignment="1" applyProtection="1">
      <alignment horizontal="center"/>
    </xf>
    <xf numFmtId="0" fontId="8" fillId="0" borderId="6" xfId="0" applyFont="1" applyFill="1" applyBorder="1" applyAlignment="1" applyProtection="1">
      <alignment horizontal="center"/>
    </xf>
    <xf numFmtId="0" fontId="8" fillId="0" borderId="3" xfId="0" applyFont="1" applyFill="1" applyBorder="1" applyAlignment="1" applyProtection="1">
      <alignment horizontal="center"/>
    </xf>
    <xf numFmtId="0" fontId="0" fillId="0" borderId="0" xfId="0" applyFill="1" applyAlignment="1" applyProtection="1">
      <alignment horizontal="left" vertical="top" wrapText="1"/>
    </xf>
    <xf numFmtId="0" fontId="0" fillId="4" borderId="6" xfId="0" applyFill="1" applyBorder="1" applyAlignment="1" applyProtection="1">
      <alignment horizontal="left"/>
      <protection locked="0"/>
    </xf>
    <xf numFmtId="0" fontId="0" fillId="4" borderId="10" xfId="0" applyFill="1" applyBorder="1" applyAlignment="1" applyProtection="1">
      <alignment horizontal="left"/>
      <protection locked="0"/>
    </xf>
    <xf numFmtId="0" fontId="0" fillId="4" borderId="5" xfId="0" applyFill="1" applyBorder="1" applyAlignment="1" applyProtection="1">
      <alignment horizontal="left"/>
      <protection locked="0"/>
    </xf>
    <xf numFmtId="0" fontId="0" fillId="4" borderId="11" xfId="0" applyFill="1" applyBorder="1" applyAlignment="1" applyProtection="1">
      <alignment horizontal="left"/>
      <protection locked="0"/>
    </xf>
    <xf numFmtId="0" fontId="0" fillId="4" borderId="14" xfId="0" applyFill="1" applyBorder="1" applyAlignment="1" applyProtection="1">
      <alignment horizontal="left"/>
      <protection locked="0"/>
    </xf>
    <xf numFmtId="0" fontId="0" fillId="4" borderId="4" xfId="0" applyFill="1" applyBorder="1" applyAlignment="1" applyProtection="1">
      <alignment horizontal="left"/>
      <protection locked="0"/>
    </xf>
    <xf numFmtId="0" fontId="0" fillId="4" borderId="13" xfId="0" applyFill="1" applyBorder="1" applyAlignment="1" applyProtection="1">
      <alignment horizontal="left"/>
      <protection locked="0"/>
    </xf>
    <xf numFmtId="0" fontId="11" fillId="0" borderId="0" xfId="0" applyFont="1" applyFill="1" applyAlignment="1" applyProtection="1">
      <alignment horizontal="left" vertical="top" wrapText="1"/>
    </xf>
    <xf numFmtId="0" fontId="1" fillId="0" borderId="12" xfId="0" applyFont="1" applyFill="1" applyBorder="1" applyAlignment="1" applyProtection="1">
      <alignment horizontal="center" vertical="center" wrapText="1"/>
    </xf>
    <xf numFmtId="0" fontId="1" fillId="0" borderId="0" xfId="0" applyFont="1" applyFill="1" applyAlignment="1" applyProtection="1">
      <alignment horizontal="center" vertical="center" wrapText="1"/>
    </xf>
    <xf numFmtId="0" fontId="0" fillId="0" borderId="0" xfId="0" applyFill="1" applyAlignment="1" applyProtection="1">
      <alignment horizontal="center"/>
    </xf>
    <xf numFmtId="0" fontId="11" fillId="6" borderId="0" xfId="0" applyFont="1" applyFill="1" applyAlignment="1" applyProtection="1">
      <alignment horizontal="center"/>
    </xf>
    <xf numFmtId="0" fontId="0" fillId="6" borderId="0" xfId="0" applyFill="1" applyAlignment="1" applyProtection="1">
      <alignment horizontal="center"/>
    </xf>
    <xf numFmtId="0" fontId="1" fillId="0" borderId="0" xfId="0" applyFont="1" applyFill="1" applyAlignment="1" applyProtection="1">
      <alignment horizontal="center"/>
    </xf>
    <xf numFmtId="0" fontId="1" fillId="7" borderId="0" xfId="0" applyFont="1" applyFill="1" applyAlignment="1" applyProtection="1">
      <alignment horizontal="left" vertical="top" wrapText="1"/>
    </xf>
    <xf numFmtId="0" fontId="0" fillId="0" borderId="0" xfId="0" applyFill="1" applyProtection="1"/>
    <xf numFmtId="0" fontId="10" fillId="0" borderId="0" xfId="0" applyFont="1" applyFill="1" applyAlignment="1" applyProtection="1">
      <alignment horizontal="center"/>
    </xf>
  </cellXfs>
  <cellStyles count="1">
    <cellStyle name="Standard"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00FFFF"/>
      <rgbColor rgb="00C0C0C0"/>
      <rgbColor rgb="00FFFF99"/>
      <rgbColor rgb="00969696"/>
      <rgbColor rgb="00FFFF00"/>
      <rgbColor rgb="0000FF00"/>
      <rgbColor rgb="000000FF"/>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6</xdr:col>
      <xdr:colOff>25400</xdr:colOff>
      <xdr:row>7</xdr:row>
      <xdr:rowOff>44450</xdr:rowOff>
    </xdr:to>
    <xdr:pic>
      <xdr:nvPicPr>
        <xdr:cNvPr id="3073" name="Picture 1025">
          <a:extLst>
            <a:ext uri="{FF2B5EF4-FFF2-40B4-BE49-F238E27FC236}">
              <a16:creationId xmlns:a16="http://schemas.microsoft.com/office/drawing/2014/main" id="{00000000-0008-0000-0200-000001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0" y="0"/>
          <a:ext cx="1047750" cy="1276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132"/>
  <sheetViews>
    <sheetView tabSelected="1" showRuler="0" zoomScaleNormal="100" zoomScaleSheetLayoutView="70" workbookViewId="0">
      <selection activeCell="B8" sqref="B8:C8"/>
    </sheetView>
  </sheetViews>
  <sheetFormatPr baseColWidth="10" defaultRowHeight="12.75" customHeight="1"/>
  <cols>
    <col min="1" max="1" width="33.28515625" customWidth="1"/>
    <col min="2" max="2" width="22.28515625" customWidth="1"/>
    <col min="3" max="3" width="22.5703125" customWidth="1"/>
    <col min="4" max="4" width="2.5703125" customWidth="1"/>
    <col min="5" max="5" width="7.28515625" customWidth="1"/>
    <col min="6" max="6" width="9.140625" customWidth="1"/>
    <col min="7" max="7" width="42.5703125" hidden="1" customWidth="1"/>
    <col min="8" max="10" width="9.140625" hidden="1" customWidth="1"/>
    <col min="11" max="256" width="9.140625" customWidth="1"/>
  </cols>
  <sheetData>
    <row r="1" spans="1:7" s="74" customFormat="1" ht="29.45" customHeight="1">
      <c r="A1" s="98" t="s">
        <v>145</v>
      </c>
      <c r="B1" s="98"/>
      <c r="C1" s="98"/>
    </row>
    <row r="2" spans="1:7" ht="15" customHeight="1">
      <c r="A2" s="15" t="str">
        <f>"Personendaten"&amp;" "</f>
        <v xml:space="preserve">Personendaten </v>
      </c>
      <c r="B2" s="23"/>
      <c r="C2" s="23"/>
      <c r="D2" s="45"/>
      <c r="E2" s="6"/>
      <c r="F2" s="48"/>
    </row>
    <row r="3" spans="1:7" ht="3.95" customHeight="1"/>
    <row r="4" spans="1:7" ht="12.75" customHeight="1">
      <c r="A4" s="12" t="s">
        <v>0</v>
      </c>
      <c r="B4" s="2" t="s">
        <v>1</v>
      </c>
      <c r="C4" s="49">
        <v>44379</v>
      </c>
    </row>
    <row r="5" spans="1:7" ht="3.95" customHeight="1"/>
    <row r="6" spans="1:7" ht="12.75" customHeight="1">
      <c r="A6" t="s">
        <v>2</v>
      </c>
      <c r="B6" s="100"/>
      <c r="C6" s="101"/>
      <c r="E6" s="73" t="s">
        <v>131</v>
      </c>
      <c r="F6" s="78"/>
    </row>
    <row r="7" spans="1:7" ht="12.75" customHeight="1">
      <c r="A7" t="s">
        <v>3</v>
      </c>
      <c r="B7" s="100"/>
      <c r="C7" s="101"/>
      <c r="G7" t="s">
        <v>4</v>
      </c>
    </row>
    <row r="8" spans="1:7" ht="12.75" customHeight="1">
      <c r="A8" t="s">
        <v>5</v>
      </c>
      <c r="B8" s="102"/>
      <c r="C8" s="103"/>
      <c r="G8" t="s">
        <v>6</v>
      </c>
    </row>
    <row r="9" spans="1:7" ht="12.75" customHeight="1">
      <c r="A9" t="s">
        <v>7</v>
      </c>
      <c r="B9" s="104"/>
      <c r="C9" s="104"/>
    </row>
    <row r="10" spans="1:7" ht="12.75" customHeight="1">
      <c r="A10" t="s">
        <v>8</v>
      </c>
      <c r="B10" s="99">
        <v>44774</v>
      </c>
      <c r="C10" s="99"/>
    </row>
    <row r="11" spans="1:7" ht="14.1" customHeight="1">
      <c r="A11" s="48" t="s">
        <v>123</v>
      </c>
      <c r="B11" s="97" t="str">
        <f>IF(DATEVALUE(TEXT(B8+540,"TT.MM.JJJJ"))&lt;DATEVALUE(TEXT(B10,"TT.MM.JJJJ")),"nein","ja")</f>
        <v>nein</v>
      </c>
      <c r="C11" s="97"/>
    </row>
    <row r="12" spans="1:7" ht="12.75" customHeight="1">
      <c r="A12" s="12" t="s">
        <v>9</v>
      </c>
      <c r="B12" s="72" t="s">
        <v>10</v>
      </c>
      <c r="C12" s="72" t="s">
        <v>11</v>
      </c>
    </row>
    <row r="13" spans="1:7" ht="12.75" customHeight="1">
      <c r="A13" t="s">
        <v>2</v>
      </c>
      <c r="B13" s="71"/>
      <c r="C13" s="71"/>
    </row>
    <row r="14" spans="1:7" ht="12.75" customHeight="1">
      <c r="A14" t="s">
        <v>3</v>
      </c>
      <c r="B14" s="24"/>
      <c r="C14" s="24"/>
    </row>
    <row r="15" spans="1:7" s="65" customFormat="1" ht="12.75" customHeight="1">
      <c r="A15" s="65" t="s">
        <v>5</v>
      </c>
      <c r="B15" s="24"/>
      <c r="C15" s="24"/>
    </row>
    <row r="16" spans="1:7" s="65" customFormat="1" ht="12.75" customHeight="1">
      <c r="A16" s="65" t="s">
        <v>127</v>
      </c>
      <c r="B16" s="24"/>
      <c r="C16" s="24"/>
    </row>
    <row r="17" spans="1:3" s="65" customFormat="1" ht="12.75" customHeight="1">
      <c r="A17" s="63" t="s">
        <v>128</v>
      </c>
      <c r="B17" s="24"/>
      <c r="C17" s="24"/>
    </row>
    <row r="18" spans="1:3" s="65" customFormat="1" ht="12.75" customHeight="1">
      <c r="A18" s="63" t="s">
        <v>129</v>
      </c>
      <c r="B18" s="24"/>
      <c r="C18" s="24"/>
    </row>
    <row r="19" spans="1:3" s="65" customFormat="1" ht="12.75" customHeight="1">
      <c r="A19" s="63" t="s">
        <v>130</v>
      </c>
      <c r="B19" s="24"/>
      <c r="C19" s="24"/>
    </row>
    <row r="20" spans="1:3" ht="12.75" customHeight="1">
      <c r="A20" t="s">
        <v>12</v>
      </c>
      <c r="B20" s="24"/>
      <c r="C20" s="24"/>
    </row>
    <row r="21" spans="1:3" ht="12.75" customHeight="1">
      <c r="A21" t="s">
        <v>13</v>
      </c>
      <c r="B21" s="24"/>
      <c r="C21" s="24"/>
    </row>
    <row r="22" spans="1:3" ht="3.95" customHeight="1"/>
    <row r="23" spans="1:3" ht="12.75" customHeight="1">
      <c r="A23" t="s">
        <v>14</v>
      </c>
      <c r="B23" s="25"/>
      <c r="C23" s="25"/>
    </row>
    <row r="24" spans="1:3" ht="12.75" customHeight="1">
      <c r="A24" s="12" t="s">
        <v>15</v>
      </c>
      <c r="B24" t="str">
        <f>B12</f>
        <v>Mutter</v>
      </c>
      <c r="C24" t="str">
        <f>C12</f>
        <v>Vater</v>
      </c>
    </row>
    <row r="25" spans="1:3" ht="12.75" customHeight="1">
      <c r="A25" t="s">
        <v>16</v>
      </c>
      <c r="B25" s="24"/>
      <c r="C25" s="24"/>
    </row>
    <row r="26" spans="1:3" ht="12.75" customHeight="1">
      <c r="A26" t="s">
        <v>17</v>
      </c>
      <c r="B26" s="24"/>
      <c r="C26" s="24"/>
    </row>
    <row r="27" spans="1:3" ht="12.75" customHeight="1">
      <c r="A27" t="s">
        <v>18</v>
      </c>
      <c r="B27" s="75"/>
      <c r="C27" s="75"/>
    </row>
    <row r="28" spans="1:3" s="66" customFormat="1" ht="12.75" customHeight="1">
      <c r="A28" s="66" t="s">
        <v>134</v>
      </c>
      <c r="B28" s="76"/>
      <c r="C28" s="77"/>
    </row>
    <row r="29" spans="1:3" ht="12.75" customHeight="1">
      <c r="A29" s="12" t="s">
        <v>19</v>
      </c>
    </row>
    <row r="30" spans="1:3" ht="3.95" customHeight="1"/>
    <row r="31" spans="1:3" ht="12.75" customHeight="1">
      <c r="A31" t="s">
        <v>20</v>
      </c>
      <c r="C31" s="13"/>
    </row>
    <row r="32" spans="1:3" ht="3.95" customHeight="1">
      <c r="C32" s="3"/>
    </row>
    <row r="33" spans="1:10" ht="12.75" customHeight="1">
      <c r="A33" t="s">
        <v>21</v>
      </c>
      <c r="C33" s="3"/>
    </row>
    <row r="34" spans="1:10" ht="12.75" customHeight="1">
      <c r="A34" t="s">
        <v>22</v>
      </c>
      <c r="C34" s="44"/>
    </row>
    <row r="35" spans="1:10" ht="3.95" hidden="1" customHeight="1">
      <c r="C35" s="3"/>
    </row>
    <row r="36" spans="1:10" ht="12.75" hidden="1" customHeight="1">
      <c r="A36" s="1"/>
      <c r="B36" s="67"/>
      <c r="C36" s="68"/>
    </row>
    <row r="37" spans="1:10" ht="12.75" hidden="1" customHeight="1">
      <c r="A37" s="65"/>
      <c r="B37" s="69"/>
      <c r="C37" s="69"/>
      <c r="D37" s="36"/>
    </row>
    <row r="38" spans="1:10" s="54" customFormat="1" ht="12.75" hidden="1" customHeight="1">
      <c r="A38" s="48"/>
      <c r="B38" s="69"/>
      <c r="C38" s="69"/>
      <c r="D38" s="36"/>
    </row>
    <row r="39" spans="1:10" s="54" customFormat="1" ht="12.75" hidden="1" customHeight="1">
      <c r="A39" s="61"/>
      <c r="B39" s="69"/>
      <c r="C39" s="69"/>
      <c r="D39" s="36"/>
    </row>
    <row r="40" spans="1:10" ht="15" hidden="1" customHeight="1">
      <c r="A40" s="37"/>
      <c r="B40" s="62"/>
      <c r="C40" s="62"/>
    </row>
    <row r="41" spans="1:10" ht="12.75" customHeight="1">
      <c r="A41" s="65"/>
      <c r="B41" s="69"/>
      <c r="C41" s="69"/>
    </row>
    <row r="42" spans="1:10" ht="12.75" customHeight="1">
      <c r="A42" s="12" t="s">
        <v>23</v>
      </c>
      <c r="C42" s="3"/>
    </row>
    <row r="43" spans="1:10" ht="15.75" customHeight="1">
      <c r="A43" s="26" t="s">
        <v>23</v>
      </c>
      <c r="B43" s="95" t="s">
        <v>108</v>
      </c>
      <c r="C43" s="95"/>
      <c r="G43" s="1" t="s">
        <v>24</v>
      </c>
    </row>
    <row r="44" spans="1:10" ht="15.75" customHeight="1">
      <c r="A44" s="26" t="s">
        <v>25</v>
      </c>
      <c r="B44" s="96">
        <f>VLOOKUP(B43,'Erfassung Basisdaten'!A57:C60,3,FALSE)</f>
        <v>1</v>
      </c>
      <c r="C44" s="96"/>
      <c r="G44" s="1" t="s">
        <v>26</v>
      </c>
    </row>
    <row r="45" spans="1:10" ht="12.75" customHeight="1">
      <c r="A45" s="12" t="s">
        <v>27</v>
      </c>
      <c r="B45" s="14"/>
      <c r="G45" s="1" t="s">
        <v>28</v>
      </c>
      <c r="H45" s="57" t="s">
        <v>29</v>
      </c>
      <c r="I45" s="57" t="s">
        <v>30</v>
      </c>
      <c r="J45" s="57" t="s">
        <v>31</v>
      </c>
    </row>
    <row r="46" spans="1:10" ht="12" customHeight="1">
      <c r="B46" s="40" t="s">
        <v>32</v>
      </c>
      <c r="C46" s="41" t="s">
        <v>33</v>
      </c>
      <c r="G46" s="1" t="str">
        <f>'Erfassung Basisdaten'!A42</f>
        <v>Kinder &gt; 18 Monate</v>
      </c>
      <c r="H46" s="58"/>
      <c r="I46" s="58"/>
      <c r="J46" s="58"/>
    </row>
    <row r="47" spans="1:10" ht="12.75" customHeight="1">
      <c r="A47" t="s">
        <v>34</v>
      </c>
      <c r="B47" s="22"/>
      <c r="C47" s="9" t="str">
        <f>IF(AND(B47=$G$47,$B$11="nein"),$H$47,IF(AND(B47=$G$48,$B$11="nein"),$H$48,IF(AND(B47=$G$49,$B$11="nein"),$H$49,IF(AND(B47=$G$47,$B$11="ja"),$H$52,IF(AND(B47=$G$48,$B$11="ja"),$H$68,IF(AND(B47=$G$49,$B$11="ja"),$H$69,""))))))</f>
        <v/>
      </c>
      <c r="G47" t="str">
        <f>'Erfassung Basisdaten'!A43</f>
        <v>Ganztagesbetreuung</v>
      </c>
      <c r="H47" s="55">
        <f>'Erfassung Basisdaten'!C43</f>
        <v>1</v>
      </c>
      <c r="I47" s="56">
        <f>'Erfassung Basisdaten'!E43</f>
        <v>25</v>
      </c>
      <c r="J47" s="56">
        <f>'Erfassung Basisdaten'!F43</f>
        <v>0</v>
      </c>
    </row>
    <row r="48" spans="1:10" ht="12.75" customHeight="1">
      <c r="A48" t="s">
        <v>36</v>
      </c>
      <c r="B48" s="22"/>
      <c r="C48" s="9" t="str">
        <f>IF(AND(B48=$G$47,$B$11="nein"),$H$47,IF(AND(B48=$G$48,$B$11="nein"),$H$48,IF(AND(B48=$G$49,$B$11="nein"),$H$49,IF(AND(B48=$G$47,$B$11="ja"),$H$52,IF(AND(B48=$G$48,$B$11="ja"),$H$68,IF(AND(B48=$G$49,$B$11="ja"),$H$69,""))))))</f>
        <v/>
      </c>
      <c r="G48" t="str">
        <f>'Erfassung Basisdaten'!A44</f>
        <v>Halbtagesbetreuung mit Mittagessen</v>
      </c>
      <c r="H48" s="32">
        <f>'Erfassung Basisdaten'!C44</f>
        <v>0.7</v>
      </c>
      <c r="I48" s="8">
        <f>'Erfassung Basisdaten'!E44</f>
        <v>17.5</v>
      </c>
      <c r="J48" s="8">
        <f>'Erfassung Basisdaten'!F44</f>
        <v>0</v>
      </c>
    </row>
    <row r="49" spans="1:10" ht="12.75" customHeight="1">
      <c r="A49" t="s">
        <v>37</v>
      </c>
      <c r="B49" s="22"/>
      <c r="C49" s="9" t="str">
        <f>IF(AND(B49=$G$47,$B$11="nein"),$H$47,IF(AND(B49=$G$48,$B$11="nein"),$H$48,IF(AND(B49=$G$49,$B$11="nein"),$H$49,IF(AND(B49=$G$47,$B$11="ja"),$H$52,IF(AND(B49=$G$48,$B$11="ja"),$H$68,IF(AND(B49=$G$49,$B$11="ja"),$H$69,""))))))</f>
        <v/>
      </c>
      <c r="G49" t="str">
        <f>'Erfassung Basisdaten'!A45</f>
        <v>Halbtagesbetreuung ohne Mittagessen</v>
      </c>
      <c r="H49" s="32">
        <f>'Erfassung Basisdaten'!C45</f>
        <v>0.5</v>
      </c>
      <c r="I49" s="8">
        <f>'Erfassung Basisdaten'!E45</f>
        <v>12.5</v>
      </c>
      <c r="J49" s="8">
        <f>'Erfassung Basisdaten'!F45</f>
        <v>0</v>
      </c>
    </row>
    <row r="50" spans="1:10" ht="12.75" customHeight="1">
      <c r="A50" t="s">
        <v>38</v>
      </c>
      <c r="B50" s="22"/>
      <c r="C50" s="9" t="str">
        <f>IF(AND(B50=$G$47,$B$11="nein"),$H$47,IF(AND(B50=$G$48,$B$11="nein"),$H$48,IF(AND(B50=$G$49,$B$11="nein"),$H$49,IF(AND(B50=$G$47,$B$11="ja"),$H$52,IF(AND(B50=$G$48,$B$11="ja"),$H$68,IF(AND(B50=$G$49,$B$11="ja"),$H$69,""))))))</f>
        <v/>
      </c>
    </row>
    <row r="51" spans="1:10" ht="12.75" customHeight="1">
      <c r="A51" t="s">
        <v>39</v>
      </c>
      <c r="B51" s="22"/>
      <c r="C51" s="9" t="str">
        <f>IF(AND(B51=$G$47,$B$11="nein"),$H$47,IF(AND(B51=$G$48,$B$11="nein"),$H$48,IF(AND(B51=$G$49,$B$11="nein"),$H$49,IF(AND(B51=$G$47,$B$11="ja"),$H$52,IF(AND(B51=$G$48,$B$11="ja"),$H$68,IF(AND(B51=$G$49,$B$11="ja"),$H$69,""))))))</f>
        <v/>
      </c>
      <c r="G51" s="1" t="str">
        <f>'Erfassung Basisdaten'!A47</f>
        <v>Kinder &lt; 18 Monate</v>
      </c>
    </row>
    <row r="52" spans="1:10" ht="12.75" customHeight="1">
      <c r="C52" s="3"/>
      <c r="G52" s="53" t="str">
        <f>'Erfassung Basisdaten'!A48</f>
        <v>Ganztagesbetreuung</v>
      </c>
      <c r="H52" s="59">
        <f>'Erfassung Basisdaten'!C48</f>
        <v>1.3</v>
      </c>
      <c r="I52" s="60">
        <f>'Erfassung Basisdaten'!E48</f>
        <v>32.5</v>
      </c>
      <c r="J52" s="60">
        <f>'Erfassung Basisdaten'!F48</f>
        <v>0</v>
      </c>
    </row>
    <row r="53" spans="1:10" s="74" customFormat="1" ht="12.75" customHeight="1">
      <c r="A53" s="79" t="s">
        <v>136</v>
      </c>
      <c r="B53" s="80"/>
      <c r="C53" s="81"/>
      <c r="H53" s="59"/>
      <c r="I53" s="60"/>
      <c r="J53" s="60"/>
    </row>
    <row r="54" spans="1:10" s="74" customFormat="1" ht="12.75" customHeight="1">
      <c r="A54" s="82" t="s">
        <v>137</v>
      </c>
      <c r="B54" s="83" t="s">
        <v>138</v>
      </c>
      <c r="C54" s="81"/>
      <c r="H54" s="59"/>
      <c r="I54" s="60"/>
      <c r="J54" s="60"/>
    </row>
    <row r="55" spans="1:10" s="74" customFormat="1" ht="12.75" customHeight="1">
      <c r="A55" s="84" t="s">
        <v>139</v>
      </c>
      <c r="B55" s="85" t="s">
        <v>140</v>
      </c>
      <c r="C55" s="86" t="s">
        <v>141</v>
      </c>
      <c r="H55" s="59"/>
      <c r="I55" s="60"/>
      <c r="J55" s="60"/>
    </row>
    <row r="56" spans="1:10" s="74" customFormat="1" ht="12.75" customHeight="1">
      <c r="A56" s="84" t="str">
        <f>A47</f>
        <v>Montag</v>
      </c>
      <c r="B56" s="22"/>
      <c r="C56" s="87" t="str">
        <f>IF(B56&gt;0,$H$72,"")</f>
        <v/>
      </c>
      <c r="H56" s="59"/>
      <c r="I56" s="60"/>
      <c r="J56" s="60"/>
    </row>
    <row r="57" spans="1:10" s="74" customFormat="1" ht="12.75" customHeight="1">
      <c r="A57" s="84" t="str">
        <f>A48</f>
        <v>Dienstag</v>
      </c>
      <c r="B57" s="22"/>
      <c r="C57" s="87" t="str">
        <f t="shared" ref="C57:C60" si="0">IF(B57&gt;0,$H$72,"")</f>
        <v/>
      </c>
      <c r="H57" s="59"/>
      <c r="I57" s="60"/>
      <c r="J57" s="60"/>
    </row>
    <row r="58" spans="1:10" s="74" customFormat="1" ht="12.75" customHeight="1">
      <c r="A58" s="84" t="str">
        <f>A49</f>
        <v>Mittwoch</v>
      </c>
      <c r="B58" s="22"/>
      <c r="C58" s="87" t="str">
        <f t="shared" si="0"/>
        <v/>
      </c>
      <c r="H58" s="59"/>
      <c r="I58" s="60"/>
      <c r="J58" s="60"/>
    </row>
    <row r="59" spans="1:10" s="74" customFormat="1" ht="12.75" customHeight="1">
      <c r="A59" s="84" t="str">
        <f>A50</f>
        <v>Donnerstag</v>
      </c>
      <c r="B59" s="22"/>
      <c r="C59" s="87" t="str">
        <f t="shared" si="0"/>
        <v/>
      </c>
      <c r="H59" s="59"/>
      <c r="I59" s="60"/>
      <c r="J59" s="60"/>
    </row>
    <row r="60" spans="1:10" s="74" customFormat="1" ht="12.75" customHeight="1">
      <c r="A60" s="84" t="str">
        <f>A51</f>
        <v>Freitag</v>
      </c>
      <c r="B60" s="22"/>
      <c r="C60" s="87" t="str">
        <f t="shared" si="0"/>
        <v/>
      </c>
      <c r="H60" s="59"/>
      <c r="I60" s="60"/>
      <c r="J60" s="60"/>
    </row>
    <row r="61" spans="1:10" s="74" customFormat="1" ht="12.75" customHeight="1">
      <c r="A61" s="84"/>
      <c r="B61" s="83"/>
      <c r="C61" s="81"/>
      <c r="H61" s="59"/>
      <c r="I61" s="60"/>
      <c r="J61" s="60"/>
    </row>
    <row r="62" spans="1:10" s="74" customFormat="1" ht="12.75" customHeight="1">
      <c r="A62" s="82" t="s">
        <v>142</v>
      </c>
      <c r="B62" s="83"/>
      <c r="C62" s="81"/>
      <c r="H62" s="59"/>
      <c r="I62" s="60"/>
      <c r="J62" s="60"/>
    </row>
    <row r="63" spans="1:10" s="74" customFormat="1" ht="12.75" customHeight="1">
      <c r="A63" s="84" t="s">
        <v>143</v>
      </c>
      <c r="B63" s="22"/>
      <c r="C63" s="81"/>
      <c r="H63" s="59"/>
      <c r="I63" s="60"/>
      <c r="J63" s="60"/>
    </row>
    <row r="64" spans="1:10" s="74" customFormat="1" ht="12.75" customHeight="1">
      <c r="A64" s="84" t="s">
        <v>144</v>
      </c>
      <c r="B64" s="88">
        <v>12.1</v>
      </c>
      <c r="C64" s="81"/>
      <c r="H64" s="59"/>
      <c r="I64" s="60"/>
      <c r="J64" s="60"/>
    </row>
    <row r="65" spans="1:10" s="78" customFormat="1" ht="12.75" customHeight="1">
      <c r="A65" s="84"/>
      <c r="B65" s="90"/>
      <c r="C65" s="81"/>
      <c r="H65" s="59"/>
      <c r="I65" s="60"/>
      <c r="J65" s="60"/>
    </row>
    <row r="66" spans="1:10" s="78" customFormat="1" ht="12.75" customHeight="1">
      <c r="A66" s="84"/>
      <c r="B66" s="90"/>
      <c r="C66" s="81"/>
      <c r="H66" s="59"/>
      <c r="I66" s="60"/>
      <c r="J66" s="60"/>
    </row>
    <row r="67" spans="1:10" s="89" customFormat="1" ht="12.75" customHeight="1">
      <c r="A67" s="89" t="s">
        <v>149</v>
      </c>
    </row>
    <row r="68" spans="1:10" ht="12.75" customHeight="1">
      <c r="A68" s="64"/>
      <c r="B68" s="63"/>
      <c r="C68" s="70"/>
      <c r="G68" s="53" t="str">
        <f>'Erfassung Basisdaten'!A49</f>
        <v>Halbtagesbetreuung mit Mittagessen</v>
      </c>
      <c r="H68" s="59">
        <f>'Erfassung Basisdaten'!C49</f>
        <v>0.90999999999999992</v>
      </c>
      <c r="I68" s="60">
        <f>'Erfassung Basisdaten'!E49</f>
        <v>22.749999999999996</v>
      </c>
      <c r="J68" s="60">
        <f>'Erfassung Basisdaten'!F49</f>
        <v>0</v>
      </c>
    </row>
    <row r="69" spans="1:10" s="78" customFormat="1" ht="12.75" customHeight="1">
      <c r="B69" s="1" t="s">
        <v>146</v>
      </c>
      <c r="C69" s="1" t="s">
        <v>147</v>
      </c>
      <c r="G69" s="78" t="str">
        <f>'Erfassung Basisdaten'!A50</f>
        <v>Halbtagesbetreuung ohne Mittagessen</v>
      </c>
      <c r="H69" s="78">
        <f>'Erfassung Basisdaten'!C50</f>
        <v>0.65</v>
      </c>
      <c r="I69" s="78">
        <f>'Erfassung Basisdaten'!E50</f>
        <v>16.25</v>
      </c>
      <c r="J69" s="78">
        <f>'Erfassung Basisdaten'!F50</f>
        <v>0</v>
      </c>
    </row>
    <row r="70" spans="1:10" s="78" customFormat="1" ht="20.25" hidden="1" customHeight="1"/>
    <row r="71" spans="1:10" s="78" customFormat="1" ht="12.75" hidden="1" customHeight="1">
      <c r="G71" s="78" t="str">
        <f>'Erfassung Basisdaten'!A52</f>
        <v>Betreuung in Tagesfamilien</v>
      </c>
    </row>
    <row r="72" spans="1:10" s="78" customFormat="1" ht="20.25" hidden="1" customHeight="1">
      <c r="G72" s="78" t="str">
        <f>'Erfassung Basisdaten'!A53</f>
        <v>Betreuungsstunde</v>
      </c>
      <c r="H72" s="78">
        <v>0.11</v>
      </c>
      <c r="I72" s="78">
        <f>'Erfassung Basisdaten'!E53</f>
        <v>2.75</v>
      </c>
      <c r="J72" s="78">
        <f>'Erfassung Basisdaten'!F53</f>
        <v>12.1</v>
      </c>
    </row>
    <row r="73" spans="1:10" s="78" customFormat="1" ht="12.75" hidden="1" customHeight="1"/>
    <row r="74" spans="1:10" s="78" customFormat="1" ht="20.25" hidden="1" customHeight="1"/>
    <row r="75" spans="1:10" s="78" customFormat="1" ht="12.75" hidden="1" customHeight="1"/>
    <row r="76" spans="1:10" s="78" customFormat="1" ht="20.25" hidden="1" customHeight="1">
      <c r="A76" s="78" t="s">
        <v>40</v>
      </c>
    </row>
    <row r="77" spans="1:10" s="78" customFormat="1" ht="12.75" hidden="1" customHeight="1">
      <c r="A77" s="78" t="str">
        <f>'Erfassung Basisdaten'!A57</f>
        <v>Huetiberg</v>
      </c>
    </row>
    <row r="78" spans="1:10" s="78" customFormat="1" ht="20.25" hidden="1" customHeight="1">
      <c r="A78" s="78" t="str">
        <f>'Erfassung Basisdaten'!A58</f>
        <v>Tagesfamilien</v>
      </c>
    </row>
    <row r="79" spans="1:10" s="78" customFormat="1" ht="12.75" hidden="1" customHeight="1">
      <c r="A79" s="78" t="str">
        <f>IF('Erfassung Basisdaten'!A59=0,"",'Erfassung Basisdaten'!A59)</f>
        <v>Bienehuus</v>
      </c>
    </row>
    <row r="80" spans="1:10" s="78" customFormat="1" ht="20.25" hidden="1" customHeight="1">
      <c r="A80" s="78" t="str">
        <f>IF('Erfassung Basisdaten'!A60=0,"",'Erfassung Basisdaten'!A60)</f>
        <v>Limminäscht</v>
      </c>
    </row>
    <row r="81" spans="1:7" s="78" customFormat="1" ht="12.75" hidden="1" customHeight="1">
      <c r="A81" s="78" t="str">
        <f>IF('Erfassung Basisdaten'!A61=0,"",'Erfassung Basisdaten'!A61)</f>
        <v/>
      </c>
    </row>
    <row r="82" spans="1:7" s="78" customFormat="1" ht="20.25" hidden="1" customHeight="1">
      <c r="D82" s="78" t="str">
        <f>'Erfassung Basisdaten'!A49</f>
        <v>Halbtagesbetreuung mit Mittagessen</v>
      </c>
      <c r="E82" s="78">
        <f>'Erfassung Basisdaten'!C49</f>
        <v>0.90999999999999992</v>
      </c>
      <c r="F82" s="78" t="s">
        <v>41</v>
      </c>
    </row>
    <row r="83" spans="1:7" s="78" customFormat="1" ht="12.75" hidden="1" customHeight="1">
      <c r="D83" s="78" t="str">
        <f>'Erfassung Basisdaten'!A50</f>
        <v>Halbtagesbetreuung ohne Mittagessen</v>
      </c>
      <c r="E83" s="78">
        <f>'Erfassung Basisdaten'!C50</f>
        <v>0.65</v>
      </c>
      <c r="F83" s="78" t="s">
        <v>41</v>
      </c>
    </row>
    <row r="84" spans="1:7" s="78" customFormat="1" ht="20.25" hidden="1" customHeight="1">
      <c r="G84" s="78" t="str">
        <f>'Erfassung Basisdaten'!A66</f>
        <v>Steuersimulation</v>
      </c>
    </row>
    <row r="85" spans="1:7" s="78" customFormat="1" ht="12.75" hidden="1" customHeight="1">
      <c r="G85" s="78" t="str">
        <f>'Erfassung Basisdaten'!A67</f>
        <v>Steuerveranl. 2016</v>
      </c>
    </row>
    <row r="86" spans="1:7" s="78" customFormat="1" ht="20.25" hidden="1" customHeight="1">
      <c r="G86" s="78" t="str">
        <f>'Erfassung Basisdaten'!A68</f>
        <v>Steuerveranl. 2017</v>
      </c>
    </row>
    <row r="87" spans="1:7" s="78" customFormat="1" ht="12.75" hidden="1" customHeight="1">
      <c r="G87" s="78" t="str">
        <f>'Erfassung Basisdaten'!A69</f>
        <v>Steuerveranl. 2018</v>
      </c>
    </row>
    <row r="88" spans="1:7" s="78" customFormat="1" ht="20.25" hidden="1" customHeight="1">
      <c r="G88" s="78" t="str">
        <f>'Erfassung Basisdaten'!A70</f>
        <v>Steuerveranl. 2019</v>
      </c>
    </row>
    <row r="89" spans="1:7" s="78" customFormat="1" ht="12.75" hidden="1" customHeight="1"/>
    <row r="90" spans="1:7" s="78" customFormat="1" ht="20.25" hidden="1" customHeight="1"/>
    <row r="91" spans="1:7" s="78" customFormat="1" ht="12.75" hidden="1" customHeight="1">
      <c r="A91" s="78" t="s">
        <v>44</v>
      </c>
      <c r="B91" s="78" t="str">
        <f>IF(B$43="Bienehuus","Schulstrasse 38",IF(B$43="Sunnezyt","Bodenfeldstrasse 42",IF(B$43="Tagesfamilienorg","Bahnhofstrasse 46","Baumgartenstrasse 13")))</f>
        <v>Baumgartenstrasse 13</v>
      </c>
    </row>
    <row r="92" spans="1:7" s="78" customFormat="1" ht="20.25" hidden="1" customHeight="1">
      <c r="A92" s="78" t="s">
        <v>45</v>
      </c>
      <c r="B92" s="78" t="str">
        <f>IF(B$43="Bienehuus","8902",IF(B$43="Sunnezyt","8902",IF(B$43="Tagesfamilienorg. SDL","8952","8902")))</f>
        <v>8902</v>
      </c>
    </row>
    <row r="93" spans="1:7" s="78" customFormat="1" ht="12.75" hidden="1" customHeight="1">
      <c r="A93" s="78" t="s">
        <v>17</v>
      </c>
      <c r="B93" s="78" t="str">
        <f>IF(B$43="Bienehuus","Urdorf",IF(B$43="Sunnezyt","Urdorf",IF(B$43="Tagesfamilienorg. SDL","Schlieren","Urdorf")))</f>
        <v>Urdorf</v>
      </c>
    </row>
    <row r="94" spans="1:7" s="78" customFormat="1" ht="22.5" customHeight="1">
      <c r="A94" s="92" t="s">
        <v>148</v>
      </c>
      <c r="B94" s="58"/>
      <c r="C94" s="93"/>
      <c r="D94" s="94"/>
    </row>
    <row r="95" spans="1:7" s="78" customFormat="1" ht="12.75" customHeight="1">
      <c r="A95" s="91"/>
      <c r="C95" s="91"/>
    </row>
    <row r="96" spans="1:7" s="78" customFormat="1" ht="12.75" customHeight="1"/>
    <row r="97" spans="21:38" s="78" customFormat="1" ht="12.75" customHeight="1"/>
    <row r="98" spans="21:38" s="78" customFormat="1" ht="12.75" customHeight="1"/>
    <row r="99" spans="21:38" s="78" customFormat="1" ht="12.75" customHeight="1"/>
    <row r="100" spans="21:38" s="78" customFormat="1" ht="12.75" customHeight="1"/>
    <row r="101" spans="21:38" s="78" customFormat="1" ht="12.75" customHeight="1"/>
    <row r="102" spans="21:38" ht="12.75" customHeight="1">
      <c r="U102" s="78"/>
      <c r="V102" s="78"/>
      <c r="W102" s="78"/>
      <c r="X102" s="78"/>
      <c r="Y102" s="78"/>
      <c r="Z102" s="78"/>
      <c r="AA102" s="78"/>
      <c r="AB102" s="78"/>
      <c r="AC102" s="78"/>
      <c r="AD102" s="78"/>
      <c r="AE102" s="78"/>
      <c r="AF102" s="78"/>
      <c r="AG102" s="78"/>
      <c r="AH102" s="78"/>
      <c r="AI102" s="78"/>
      <c r="AJ102" s="78"/>
      <c r="AK102" s="78"/>
      <c r="AL102" s="78"/>
    </row>
    <row r="103" spans="21:38" ht="12.75" customHeight="1">
      <c r="U103" s="78"/>
      <c r="V103" s="78"/>
      <c r="W103" s="78"/>
      <c r="X103" s="78"/>
      <c r="Y103" s="78"/>
      <c r="Z103" s="78"/>
      <c r="AA103" s="78"/>
      <c r="AB103" s="78"/>
      <c r="AC103" s="78"/>
      <c r="AD103" s="78"/>
      <c r="AE103" s="78"/>
      <c r="AF103" s="78"/>
      <c r="AG103" s="78"/>
      <c r="AH103" s="78"/>
      <c r="AI103" s="78"/>
      <c r="AJ103" s="78"/>
      <c r="AK103" s="78"/>
      <c r="AL103" s="78"/>
    </row>
    <row r="104" spans="21:38" ht="12.75" customHeight="1">
      <c r="U104" s="78"/>
      <c r="V104" s="78"/>
      <c r="W104" s="78"/>
      <c r="X104" s="78"/>
      <c r="Y104" s="78"/>
      <c r="Z104" s="78"/>
      <c r="AA104" s="78"/>
      <c r="AB104" s="78"/>
      <c r="AC104" s="78"/>
      <c r="AD104" s="78"/>
      <c r="AE104" s="78"/>
      <c r="AF104" s="78"/>
      <c r="AG104" s="78"/>
      <c r="AH104" s="78"/>
      <c r="AI104" s="78"/>
      <c r="AJ104" s="78"/>
      <c r="AK104" s="78"/>
      <c r="AL104" s="78"/>
    </row>
    <row r="105" spans="21:38" ht="12.75" customHeight="1">
      <c r="U105" s="78"/>
      <c r="V105" s="78"/>
      <c r="W105" s="78"/>
      <c r="X105" s="78"/>
      <c r="Y105" s="78"/>
      <c r="Z105" s="78"/>
      <c r="AA105" s="78"/>
      <c r="AB105" s="78"/>
      <c r="AC105" s="78"/>
      <c r="AD105" s="78"/>
      <c r="AE105" s="78"/>
      <c r="AF105" s="78"/>
      <c r="AG105" s="78"/>
      <c r="AH105" s="78"/>
      <c r="AI105" s="78"/>
      <c r="AJ105" s="78"/>
      <c r="AK105" s="78"/>
      <c r="AL105" s="78"/>
    </row>
    <row r="106" spans="21:38" ht="12.75" customHeight="1">
      <c r="U106" s="78"/>
      <c r="V106" s="78"/>
      <c r="W106" s="78"/>
      <c r="X106" s="78"/>
      <c r="Y106" s="78"/>
      <c r="Z106" s="78"/>
      <c r="AA106" s="78"/>
      <c r="AB106" s="78"/>
      <c r="AC106" s="78"/>
      <c r="AD106" s="78"/>
      <c r="AE106" s="78"/>
      <c r="AF106" s="78"/>
      <c r="AG106" s="78"/>
      <c r="AH106" s="78"/>
      <c r="AI106" s="78"/>
      <c r="AJ106" s="78"/>
      <c r="AK106" s="78"/>
      <c r="AL106" s="78"/>
    </row>
    <row r="107" spans="21:38" ht="12.75" customHeight="1">
      <c r="U107" s="78"/>
      <c r="V107" s="78"/>
      <c r="W107" s="78"/>
      <c r="X107" s="78"/>
      <c r="Y107" s="78"/>
      <c r="Z107" s="78"/>
      <c r="AA107" s="78"/>
      <c r="AB107" s="78"/>
      <c r="AC107" s="78"/>
      <c r="AD107" s="78"/>
      <c r="AE107" s="78"/>
      <c r="AF107" s="78"/>
      <c r="AG107" s="78"/>
      <c r="AH107" s="78"/>
      <c r="AI107" s="78"/>
      <c r="AJ107" s="78"/>
      <c r="AK107" s="78"/>
      <c r="AL107" s="78"/>
    </row>
    <row r="108" spans="21:38" ht="12.75" customHeight="1">
      <c r="U108" s="78"/>
      <c r="V108" s="78"/>
      <c r="W108" s="78"/>
      <c r="X108" s="78"/>
      <c r="Y108" s="78"/>
      <c r="Z108" s="78"/>
      <c r="AA108" s="78"/>
      <c r="AB108" s="78"/>
      <c r="AC108" s="78"/>
      <c r="AD108" s="78"/>
      <c r="AE108" s="78"/>
      <c r="AF108" s="78"/>
      <c r="AG108" s="78"/>
      <c r="AH108" s="78"/>
      <c r="AI108" s="78"/>
      <c r="AJ108" s="78"/>
      <c r="AK108" s="78"/>
      <c r="AL108" s="78"/>
    </row>
    <row r="109" spans="21:38" ht="12.75" customHeight="1">
      <c r="U109" s="78"/>
      <c r="V109" s="78"/>
      <c r="W109" s="78"/>
      <c r="X109" s="78"/>
      <c r="Y109" s="78"/>
      <c r="Z109" s="78"/>
      <c r="AA109" s="78"/>
      <c r="AB109" s="78"/>
      <c r="AC109" s="78"/>
      <c r="AD109" s="78"/>
      <c r="AE109" s="78"/>
      <c r="AF109" s="78"/>
      <c r="AG109" s="78"/>
      <c r="AH109" s="78"/>
      <c r="AI109" s="78"/>
      <c r="AJ109" s="78"/>
      <c r="AK109" s="78"/>
      <c r="AL109" s="78"/>
    </row>
    <row r="110" spans="21:38" ht="12.75" customHeight="1">
      <c r="U110" s="78"/>
      <c r="V110" s="78"/>
      <c r="W110" s="78"/>
      <c r="X110" s="78"/>
      <c r="Y110" s="78"/>
      <c r="Z110" s="78"/>
      <c r="AA110" s="78"/>
      <c r="AB110" s="78"/>
      <c r="AC110" s="78"/>
      <c r="AD110" s="78"/>
      <c r="AE110" s="78"/>
      <c r="AF110" s="78"/>
      <c r="AG110" s="78"/>
      <c r="AH110" s="78"/>
      <c r="AI110" s="78"/>
      <c r="AJ110" s="78"/>
      <c r="AK110" s="78"/>
      <c r="AL110" s="78"/>
    </row>
    <row r="111" spans="21:38" ht="12.75" customHeight="1">
      <c r="U111" s="78"/>
      <c r="V111" s="78"/>
      <c r="W111" s="78"/>
      <c r="X111" s="78"/>
      <c r="Y111" s="78"/>
      <c r="Z111" s="78"/>
      <c r="AA111" s="78"/>
      <c r="AB111" s="78"/>
      <c r="AC111" s="78"/>
      <c r="AD111" s="78"/>
      <c r="AE111" s="78"/>
      <c r="AF111" s="78"/>
      <c r="AG111" s="78"/>
      <c r="AH111" s="78"/>
      <c r="AI111" s="78"/>
      <c r="AJ111" s="78"/>
      <c r="AK111" s="78"/>
      <c r="AL111" s="78"/>
    </row>
    <row r="112" spans="21:38" ht="12.75" customHeight="1">
      <c r="U112" s="78"/>
      <c r="V112" s="78"/>
      <c r="W112" s="78"/>
      <c r="X112" s="78"/>
      <c r="Y112" s="78"/>
      <c r="Z112" s="78"/>
      <c r="AA112" s="78"/>
      <c r="AB112" s="78"/>
      <c r="AC112" s="78"/>
      <c r="AD112" s="78"/>
      <c r="AE112" s="78"/>
      <c r="AF112" s="78"/>
      <c r="AG112" s="78"/>
      <c r="AH112" s="78"/>
      <c r="AI112" s="78"/>
      <c r="AJ112" s="78"/>
      <c r="AK112" s="78"/>
      <c r="AL112" s="78"/>
    </row>
    <row r="113" spans="21:38" ht="12.75" customHeight="1">
      <c r="U113" s="78"/>
      <c r="V113" s="78"/>
      <c r="W113" s="78"/>
      <c r="X113" s="78"/>
      <c r="Y113" s="78"/>
      <c r="Z113" s="78"/>
      <c r="AA113" s="78"/>
      <c r="AB113" s="78"/>
      <c r="AC113" s="78"/>
      <c r="AD113" s="78"/>
      <c r="AE113" s="78"/>
      <c r="AF113" s="78"/>
      <c r="AG113" s="78"/>
      <c r="AH113" s="78"/>
      <c r="AI113" s="78"/>
      <c r="AJ113" s="78"/>
      <c r="AK113" s="78"/>
      <c r="AL113" s="78"/>
    </row>
    <row r="114" spans="21:38" ht="12.75" customHeight="1">
      <c r="U114" s="78"/>
      <c r="V114" s="78"/>
      <c r="W114" s="78"/>
      <c r="X114" s="78"/>
      <c r="Y114" s="78"/>
      <c r="Z114" s="78"/>
      <c r="AA114" s="78"/>
      <c r="AB114" s="78"/>
      <c r="AC114" s="78"/>
      <c r="AD114" s="78"/>
      <c r="AE114" s="78"/>
      <c r="AF114" s="78"/>
      <c r="AG114" s="78"/>
      <c r="AH114" s="78"/>
      <c r="AI114" s="78"/>
      <c r="AJ114" s="78"/>
      <c r="AK114" s="78"/>
      <c r="AL114" s="78"/>
    </row>
    <row r="115" spans="21:38" ht="12.75" customHeight="1">
      <c r="U115" s="78"/>
      <c r="V115" s="78"/>
      <c r="W115" s="78"/>
      <c r="X115" s="78"/>
      <c r="Y115" s="78"/>
      <c r="Z115" s="78"/>
      <c r="AA115" s="78"/>
      <c r="AB115" s="78"/>
      <c r="AC115" s="78"/>
      <c r="AD115" s="78"/>
      <c r="AE115" s="78"/>
      <c r="AF115" s="78"/>
      <c r="AG115" s="78"/>
      <c r="AH115" s="78"/>
      <c r="AI115" s="78"/>
      <c r="AJ115" s="78"/>
      <c r="AK115" s="78"/>
      <c r="AL115" s="78"/>
    </row>
    <row r="116" spans="21:38" ht="12.75" customHeight="1">
      <c r="U116" s="78"/>
      <c r="V116" s="78"/>
      <c r="W116" s="78"/>
      <c r="X116" s="78"/>
      <c r="Y116" s="78"/>
      <c r="Z116" s="78"/>
      <c r="AA116" s="78"/>
      <c r="AB116" s="78"/>
      <c r="AC116" s="78"/>
      <c r="AD116" s="78"/>
      <c r="AE116" s="78"/>
      <c r="AF116" s="78"/>
      <c r="AG116" s="78"/>
      <c r="AH116" s="78"/>
      <c r="AI116" s="78"/>
      <c r="AJ116" s="78"/>
      <c r="AK116" s="78"/>
      <c r="AL116" s="78"/>
    </row>
    <row r="117" spans="21:38" ht="12.75" customHeight="1">
      <c r="U117" s="78"/>
      <c r="V117" s="78"/>
      <c r="W117" s="78"/>
      <c r="X117" s="78"/>
      <c r="Y117" s="78"/>
      <c r="Z117" s="78"/>
      <c r="AA117" s="78"/>
      <c r="AB117" s="78"/>
      <c r="AC117" s="78"/>
      <c r="AD117" s="78"/>
      <c r="AE117" s="78"/>
      <c r="AF117" s="78"/>
      <c r="AG117" s="78"/>
      <c r="AH117" s="78"/>
      <c r="AI117" s="78"/>
      <c r="AJ117" s="78"/>
      <c r="AK117" s="78"/>
      <c r="AL117" s="78"/>
    </row>
    <row r="118" spans="21:38" ht="12.75" customHeight="1">
      <c r="U118" s="78"/>
      <c r="V118" s="78"/>
      <c r="W118" s="78"/>
      <c r="X118" s="78"/>
      <c r="Y118" s="78"/>
      <c r="Z118" s="78"/>
      <c r="AA118" s="78"/>
      <c r="AB118" s="78"/>
      <c r="AC118" s="78"/>
      <c r="AD118" s="78"/>
      <c r="AE118" s="78"/>
      <c r="AF118" s="78"/>
      <c r="AG118" s="78"/>
      <c r="AH118" s="78"/>
      <c r="AI118" s="78"/>
      <c r="AJ118" s="78"/>
      <c r="AK118" s="78"/>
      <c r="AL118" s="78"/>
    </row>
    <row r="119" spans="21:38" ht="12.75" customHeight="1">
      <c r="U119" s="78"/>
      <c r="V119" s="78"/>
      <c r="W119" s="78"/>
      <c r="X119" s="78"/>
      <c r="Y119" s="78"/>
      <c r="Z119" s="78"/>
      <c r="AA119" s="78"/>
      <c r="AB119" s="78"/>
      <c r="AC119" s="78"/>
      <c r="AD119" s="78"/>
      <c r="AE119" s="78"/>
      <c r="AF119" s="78"/>
      <c r="AG119" s="78"/>
      <c r="AH119" s="78"/>
      <c r="AI119" s="78"/>
      <c r="AJ119" s="78"/>
      <c r="AK119" s="78"/>
      <c r="AL119" s="78"/>
    </row>
    <row r="120" spans="21:38" ht="12.75" customHeight="1">
      <c r="U120" s="78"/>
      <c r="V120" s="78"/>
      <c r="W120" s="78"/>
      <c r="X120" s="78"/>
      <c r="Y120" s="78"/>
      <c r="Z120" s="78"/>
      <c r="AA120" s="78"/>
      <c r="AB120" s="78"/>
      <c r="AC120" s="78"/>
      <c r="AD120" s="78"/>
      <c r="AE120" s="78"/>
      <c r="AF120" s="78"/>
      <c r="AG120" s="78"/>
      <c r="AH120" s="78"/>
      <c r="AI120" s="78"/>
      <c r="AJ120" s="78"/>
      <c r="AK120" s="78"/>
      <c r="AL120" s="78"/>
    </row>
    <row r="121" spans="21:38" ht="12.75" customHeight="1">
      <c r="U121" s="78"/>
      <c r="V121" s="78"/>
      <c r="W121" s="78"/>
      <c r="X121" s="78"/>
      <c r="Y121" s="78"/>
      <c r="Z121" s="78"/>
      <c r="AA121" s="78"/>
      <c r="AB121" s="78"/>
      <c r="AC121" s="78"/>
      <c r="AD121" s="78"/>
      <c r="AE121" s="78"/>
      <c r="AF121" s="78"/>
      <c r="AG121" s="78"/>
      <c r="AH121" s="78"/>
      <c r="AI121" s="78"/>
      <c r="AJ121" s="78"/>
      <c r="AK121" s="78"/>
      <c r="AL121" s="78"/>
    </row>
    <row r="122" spans="21:38" ht="12.75" customHeight="1">
      <c r="U122" s="78"/>
      <c r="V122" s="78"/>
      <c r="W122" s="78"/>
      <c r="X122" s="78"/>
      <c r="Y122" s="78"/>
      <c r="Z122" s="78"/>
      <c r="AA122" s="78"/>
      <c r="AB122" s="78"/>
      <c r="AC122" s="78"/>
      <c r="AD122" s="78"/>
      <c r="AE122" s="78"/>
      <c r="AF122" s="78"/>
      <c r="AG122" s="78"/>
      <c r="AH122" s="78"/>
      <c r="AI122" s="78"/>
      <c r="AJ122" s="78"/>
      <c r="AK122" s="78"/>
      <c r="AL122" s="78"/>
    </row>
    <row r="123" spans="21:38" ht="12.75" customHeight="1">
      <c r="U123" s="78"/>
      <c r="V123" s="78"/>
      <c r="W123" s="78"/>
      <c r="X123" s="78"/>
      <c r="Y123" s="78"/>
      <c r="Z123" s="78"/>
      <c r="AA123" s="78"/>
      <c r="AB123" s="78"/>
      <c r="AC123" s="78"/>
      <c r="AD123" s="78"/>
      <c r="AE123" s="78"/>
      <c r="AF123" s="78"/>
      <c r="AG123" s="78"/>
      <c r="AH123" s="78"/>
      <c r="AI123" s="78"/>
      <c r="AJ123" s="78"/>
      <c r="AK123" s="78"/>
      <c r="AL123" s="78"/>
    </row>
    <row r="124" spans="21:38" ht="12.75" customHeight="1">
      <c r="U124" s="78"/>
      <c r="V124" s="78"/>
      <c r="W124" s="78"/>
      <c r="X124" s="78"/>
      <c r="Y124" s="78"/>
      <c r="Z124" s="78"/>
      <c r="AA124" s="78"/>
      <c r="AB124" s="78"/>
      <c r="AC124" s="78"/>
      <c r="AD124" s="78"/>
      <c r="AE124" s="78"/>
      <c r="AF124" s="78"/>
      <c r="AG124" s="78"/>
      <c r="AH124" s="78"/>
      <c r="AI124" s="78"/>
      <c r="AJ124" s="78"/>
      <c r="AK124" s="78"/>
      <c r="AL124" s="78"/>
    </row>
    <row r="125" spans="21:38" ht="12.75" customHeight="1">
      <c r="U125" s="78"/>
      <c r="V125" s="78"/>
      <c r="W125" s="78"/>
      <c r="X125" s="78"/>
      <c r="Y125" s="78"/>
      <c r="Z125" s="78"/>
      <c r="AA125" s="78"/>
      <c r="AB125" s="78"/>
      <c r="AC125" s="78"/>
      <c r="AD125" s="78"/>
      <c r="AE125" s="78"/>
      <c r="AF125" s="78"/>
      <c r="AG125" s="78"/>
      <c r="AH125" s="78"/>
      <c r="AI125" s="78"/>
      <c r="AJ125" s="78"/>
      <c r="AK125" s="78"/>
      <c r="AL125" s="78"/>
    </row>
    <row r="126" spans="21:38" ht="12.75" customHeight="1">
      <c r="U126" s="78"/>
      <c r="V126" s="78"/>
      <c r="W126" s="78"/>
      <c r="X126" s="78"/>
      <c r="Y126" s="78"/>
      <c r="Z126" s="78"/>
      <c r="AA126" s="78"/>
      <c r="AB126" s="78"/>
      <c r="AC126" s="78"/>
      <c r="AD126" s="78"/>
      <c r="AE126" s="78"/>
      <c r="AF126" s="78"/>
      <c r="AG126" s="78"/>
      <c r="AH126" s="78"/>
      <c r="AI126" s="78"/>
      <c r="AJ126" s="78"/>
      <c r="AK126" s="78"/>
      <c r="AL126" s="78"/>
    </row>
    <row r="127" spans="21:38" ht="12.75" customHeight="1">
      <c r="U127" s="78"/>
      <c r="V127" s="78"/>
      <c r="W127" s="78"/>
      <c r="X127" s="78"/>
      <c r="Y127" s="78"/>
      <c r="Z127" s="78"/>
      <c r="AA127" s="78"/>
      <c r="AB127" s="78"/>
      <c r="AC127" s="78"/>
      <c r="AD127" s="78"/>
      <c r="AE127" s="78"/>
      <c r="AF127" s="78"/>
      <c r="AG127" s="78"/>
      <c r="AH127" s="78"/>
      <c r="AI127" s="78"/>
      <c r="AJ127" s="78"/>
      <c r="AK127" s="78"/>
      <c r="AL127" s="78"/>
    </row>
    <row r="128" spans="21:38" ht="12.75" customHeight="1">
      <c r="U128" s="78"/>
      <c r="V128" s="78"/>
      <c r="W128" s="78"/>
      <c r="X128" s="78"/>
      <c r="Y128" s="78"/>
      <c r="Z128" s="78"/>
      <c r="AA128" s="78"/>
      <c r="AB128" s="78"/>
      <c r="AC128" s="78"/>
      <c r="AD128" s="78"/>
      <c r="AE128" s="78"/>
      <c r="AF128" s="78"/>
      <c r="AG128" s="78"/>
      <c r="AH128" s="78"/>
      <c r="AI128" s="78"/>
      <c r="AJ128" s="78"/>
      <c r="AK128" s="78"/>
      <c r="AL128" s="78"/>
    </row>
    <row r="129" spans="21:38" ht="12.75" customHeight="1">
      <c r="U129" s="78"/>
      <c r="V129" s="78"/>
      <c r="W129" s="78"/>
      <c r="X129" s="78"/>
      <c r="Y129" s="78"/>
      <c r="Z129" s="78"/>
      <c r="AA129" s="78"/>
      <c r="AB129" s="78"/>
      <c r="AC129" s="78"/>
      <c r="AD129" s="78"/>
      <c r="AE129" s="78"/>
      <c r="AF129" s="78"/>
      <c r="AG129" s="78"/>
      <c r="AH129" s="78"/>
      <c r="AI129" s="78"/>
      <c r="AJ129" s="78"/>
      <c r="AK129" s="78"/>
      <c r="AL129" s="78"/>
    </row>
    <row r="130" spans="21:38" ht="12.75" customHeight="1">
      <c r="U130" s="78"/>
      <c r="V130" s="78"/>
      <c r="W130" s="78"/>
      <c r="X130" s="78"/>
      <c r="Y130" s="78"/>
      <c r="Z130" s="78"/>
      <c r="AA130" s="78"/>
      <c r="AB130" s="78"/>
      <c r="AC130" s="78"/>
      <c r="AD130" s="78"/>
      <c r="AE130" s="78"/>
      <c r="AF130" s="78"/>
      <c r="AG130" s="78"/>
      <c r="AH130" s="78"/>
      <c r="AI130" s="78"/>
      <c r="AJ130" s="78"/>
      <c r="AK130" s="78"/>
      <c r="AL130" s="78"/>
    </row>
    <row r="131" spans="21:38" ht="12.75" customHeight="1">
      <c r="U131" s="78"/>
      <c r="V131" s="78"/>
      <c r="W131" s="78"/>
      <c r="X131" s="78"/>
      <c r="Y131" s="78"/>
      <c r="Z131" s="78"/>
      <c r="AA131" s="78"/>
      <c r="AB131" s="78"/>
      <c r="AC131" s="78"/>
      <c r="AD131" s="78"/>
      <c r="AE131" s="78"/>
      <c r="AF131" s="78"/>
      <c r="AG131" s="78"/>
      <c r="AH131" s="78"/>
      <c r="AI131" s="78"/>
      <c r="AJ131" s="78"/>
      <c r="AK131" s="78"/>
      <c r="AL131" s="78"/>
    </row>
    <row r="132" spans="21:38" ht="12.75" customHeight="1">
      <c r="U132" s="78"/>
      <c r="V132" s="78"/>
      <c r="W132" s="78"/>
      <c r="X132" s="78"/>
      <c r="Y132" s="78"/>
      <c r="Z132" s="78"/>
      <c r="AA132" s="78"/>
      <c r="AB132" s="78"/>
      <c r="AC132" s="78"/>
      <c r="AD132" s="78"/>
      <c r="AE132" s="78"/>
      <c r="AF132" s="78"/>
      <c r="AG132" s="78"/>
      <c r="AH132" s="78"/>
      <c r="AI132" s="78"/>
      <c r="AJ132" s="78"/>
      <c r="AK132" s="78"/>
      <c r="AL132" s="78"/>
    </row>
  </sheetData>
  <sheetProtection sheet="1" objects="1" scenarios="1"/>
  <customSheetViews>
    <customSheetView guid="{45CE596E-5AB1-4B6A-925A-C3BE15B75D55}" hiddenRows="1" showRuler="0">
      <selection activeCell="D23" sqref="D23"/>
      <pageMargins left="0.78740157480314965" right="0.78740157480314965" top="0" bottom="0" header="0.51181102362204722" footer="0.51181102362204722"/>
      <pageSetup paperSize="9" orientation="portrait"/>
      <headerFooter alignWithMargins="0"/>
    </customSheetView>
    <customSheetView guid="{A18C99DF-8107-480D-9DDA-6F71CB784163}" hiddenRows="1" showRuler="0">
      <selection activeCell="E1" sqref="E1"/>
      <pageMargins left="0.78740157480314965" right="0.78740157480314965" top="0" bottom="0" header="0.51181102362204722" footer="0.51181102362204722"/>
      <pageSetup paperSize="9" orientation="portrait"/>
      <headerFooter alignWithMargins="0"/>
    </customSheetView>
    <customSheetView guid="{E0A155E2-B7FB-4301-AD5D-EBF9A1695564}" hiddenRows="1" showRuler="0">
      <selection activeCell="F13" sqref="F13"/>
      <pageMargins left="0.78740157480314965" right="0.78740157480314965" top="0" bottom="0" header="0.51181102362204722" footer="0.51181102362204722"/>
      <pageSetup paperSize="9" orientation="portrait"/>
      <headerFooter alignWithMargins="0"/>
    </customSheetView>
    <customSheetView guid="{BCF46647-B8B6-43FA-AC98-2954BB733BEA}" hiddenRows="1" showRuler="0">
      <selection activeCell="F13" sqref="F13"/>
      <pageMargins left="0.78740157480314965" right="0.78740157480314965" top="0" bottom="0" header="0.51181102362204722" footer="0.51181102362204722"/>
      <pageSetup paperSize="9" orientation="portrait"/>
      <headerFooter alignWithMargins="0"/>
    </customSheetView>
  </customSheetViews>
  <mergeCells count="9">
    <mergeCell ref="B43:C43"/>
    <mergeCell ref="B44:C44"/>
    <mergeCell ref="B11:C11"/>
    <mergeCell ref="A1:C1"/>
    <mergeCell ref="B10:C10"/>
    <mergeCell ref="B6:C6"/>
    <mergeCell ref="B7:C7"/>
    <mergeCell ref="B8:C8"/>
    <mergeCell ref="B9:C9"/>
  </mergeCells>
  <dataValidations count="8">
    <dataValidation type="date" allowBlank="1" showInputMessage="1" showErrorMessage="1" errorTitle="Datumsangabe" error="Bitte Geburtsdatum überprüfen" sqref="B8:C8" xr:uid="{00000000-0002-0000-0100-000001000000}">
      <formula1>32874</formula1>
      <formula2>47483</formula2>
    </dataValidation>
    <dataValidation type="date" allowBlank="1" showInputMessage="1" showErrorMessage="1" errorTitle="Datumsangabe" error="Bitte Eintrittsdatum überprüfen" sqref="B9:C9" xr:uid="{00000000-0002-0000-0100-000002000000}">
      <formula1>40544</formula1>
      <formula2>47483</formula2>
    </dataValidation>
    <dataValidation type="date" allowBlank="1" showInputMessage="1" showErrorMessage="1" errorTitle="Datumsangabe" error="Bitte Datumsangabe überprüfen" sqref="B10:C10" xr:uid="{00000000-0002-0000-0100-000003000000}">
      <formula1>42736</formula1>
      <formula2>47848</formula2>
    </dataValidation>
    <dataValidation type="list" allowBlank="1" showInputMessage="1" showErrorMessage="1" sqref="B43:C43" xr:uid="{00000000-0002-0000-0100-000006000000}">
      <formula1>$A$77:$A$81</formula1>
    </dataValidation>
    <dataValidation type="list" allowBlank="1" showInputMessage="1" showErrorMessage="1" sqref="B47:B51" xr:uid="{00000000-0002-0000-0100-000007000000}">
      <formula1>$G$47:$G$50</formula1>
    </dataValidation>
    <dataValidation type="list" allowBlank="1" showInputMessage="1" showErrorMessage="1" sqref="C68" xr:uid="{00000000-0002-0000-0100-000004000000}">
      <formula1>$B$75:$B$84</formula1>
    </dataValidation>
    <dataValidation type="list" allowBlank="1" showInputMessage="1" showErrorMessage="1" sqref="C36" xr:uid="{00000000-0002-0000-0100-000005000000}">
      <formula1>$G$84:$G$88</formula1>
    </dataValidation>
    <dataValidation type="list" allowBlank="1" showInputMessage="1" showErrorMessage="1" sqref="C53:C54" xr:uid="{337FE6DE-D70C-4552-882D-3A0EB7E52042}">
      <formula1>$B$62:$B$79</formula1>
    </dataValidation>
  </dataValidations>
  <pageMargins left="0.78740157480314965" right="0.78740157480314965" top="0" bottom="0"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G33"/>
  <sheetViews>
    <sheetView showRuler="0" topLeftCell="A4" zoomScaleNormal="100" workbookViewId="0">
      <selection activeCell="I18" sqref="I18"/>
    </sheetView>
  </sheetViews>
  <sheetFormatPr baseColWidth="10" defaultRowHeight="12.75" customHeight="1"/>
  <cols>
    <col min="1" max="1" width="10" customWidth="1"/>
    <col min="2" max="2" width="10.7109375" customWidth="1"/>
    <col min="3" max="3" width="10" customWidth="1"/>
    <col min="4" max="4" width="15" customWidth="1"/>
    <col min="5" max="5" width="10" customWidth="1"/>
    <col min="6" max="6" width="15.28515625" customWidth="1"/>
    <col min="7" max="7" width="10" customWidth="1"/>
    <col min="8" max="256" width="9.140625" customWidth="1"/>
  </cols>
  <sheetData>
    <row r="3" spans="1:7" ht="20.25" customHeight="1">
      <c r="A3" s="105" t="s">
        <v>46</v>
      </c>
      <c r="B3" s="105"/>
      <c r="C3" s="105"/>
      <c r="D3" s="105"/>
      <c r="E3" s="105"/>
      <c r="F3" s="105"/>
      <c r="G3" s="105"/>
    </row>
    <row r="9" spans="1:7" ht="8.1" customHeight="1"/>
    <row r="10" spans="1:7" ht="63" customHeight="1">
      <c r="A10" s="106" t="s">
        <v>133</v>
      </c>
      <c r="B10" s="106"/>
      <c r="C10" s="106"/>
      <c r="D10" s="106"/>
      <c r="E10" s="106"/>
      <c r="F10" s="106"/>
      <c r="G10" s="106"/>
    </row>
    <row r="11" spans="1:7" ht="8.1" customHeight="1"/>
    <row r="12" spans="1:7" ht="15.75" customHeight="1">
      <c r="A12" s="34" t="s">
        <v>47</v>
      </c>
    </row>
    <row r="13" spans="1:7" ht="12.75" customHeight="1">
      <c r="C13" s="107" t="s">
        <v>10</v>
      </c>
      <c r="D13" s="107"/>
      <c r="E13" s="107" t="s">
        <v>11</v>
      </c>
      <c r="F13" s="107"/>
    </row>
    <row r="14" spans="1:7" ht="14.25" customHeight="1">
      <c r="A14" s="108" t="s">
        <v>48</v>
      </c>
      <c r="B14" s="108"/>
      <c r="C14" s="109" t="str">
        <f>IF(Erfassung_EBV!B21=0,"",CONCATENATE(Erfassung_EBV!B13,", ",Erfassung_EBV!B14))</f>
        <v/>
      </c>
      <c r="D14" s="109"/>
      <c r="E14" s="109" t="str">
        <f>IF(Erfassung_EBV!C21=0,"",CONCATENATE(Erfassung_EBV!C13,", ",Erfassung_EBV!C14))</f>
        <v/>
      </c>
      <c r="F14" s="109"/>
    </row>
    <row r="15" spans="1:7" ht="14.25" customHeight="1">
      <c r="A15" s="108" t="s">
        <v>49</v>
      </c>
      <c r="B15" s="108"/>
      <c r="C15" s="109" t="str">
        <f>CONCATENATE(Erfassung_EBV!B6,", ",Erfassung_EBV!B7)</f>
        <v xml:space="preserve">, </v>
      </c>
      <c r="D15" s="109"/>
      <c r="E15" s="109"/>
      <c r="F15" s="109"/>
    </row>
    <row r="16" spans="1:7" ht="28.5" customHeight="1">
      <c r="A16" s="110" t="s">
        <v>44</v>
      </c>
      <c r="B16" s="110"/>
      <c r="C16" s="111" t="str">
        <f>IF(Erfassung_EBV!B23=0,"",CONCATENATE(Erfassung_EBV!B20,", ",Erfassung_EBV!B21))</f>
        <v/>
      </c>
      <c r="D16" s="111"/>
      <c r="E16" s="111" t="str">
        <f>IF(Erfassung_EBV!C23=0,"",CONCATENATE(Erfassung_EBV!C20,", ",Erfassung_EBV!C21))</f>
        <v/>
      </c>
      <c r="F16" s="111"/>
    </row>
    <row r="17" spans="1:7" ht="14.25" customHeight="1">
      <c r="A17" s="108" t="s">
        <v>50</v>
      </c>
      <c r="B17" s="108"/>
      <c r="C17" s="112"/>
      <c r="D17" s="113"/>
      <c r="E17" s="113"/>
      <c r="F17" s="114"/>
    </row>
    <row r="18" spans="1:7" ht="14.25" customHeight="1">
      <c r="A18" s="108" t="s">
        <v>51</v>
      </c>
      <c r="B18" s="108"/>
      <c r="C18" s="109" t="str">
        <f>IF(Erfassung_EBV!B26=0,"",Erfassung_EBV!B23)</f>
        <v/>
      </c>
      <c r="D18" s="109"/>
      <c r="E18" s="109" t="str">
        <f>IF(Erfassung_EBV!C26=0,"",Erfassung_EBV!C23)</f>
        <v/>
      </c>
      <c r="F18" s="109"/>
    </row>
    <row r="19" spans="1:7" ht="15" customHeight="1">
      <c r="A19" s="3"/>
      <c r="B19" s="3"/>
      <c r="C19" s="46"/>
      <c r="D19" s="46"/>
      <c r="E19" s="46"/>
      <c r="F19" s="46"/>
    </row>
    <row r="20" spans="1:7" ht="8.1" customHeight="1" thickTop="1">
      <c r="A20" s="47"/>
      <c r="B20" s="47"/>
      <c r="C20" s="47"/>
      <c r="D20" s="47"/>
      <c r="E20" s="47"/>
      <c r="F20" s="47"/>
      <c r="G20" s="47"/>
    </row>
    <row r="21" spans="1:7" ht="12.75" customHeight="1">
      <c r="A21" s="1"/>
    </row>
    <row r="22" spans="1:7" ht="17.25" customHeight="1">
      <c r="A22" s="115" t="s">
        <v>53</v>
      </c>
      <c r="B22" s="115"/>
      <c r="C22" s="115"/>
      <c r="D22" s="115"/>
      <c r="E22" s="115"/>
      <c r="F22" s="115"/>
      <c r="G22" s="115"/>
    </row>
    <row r="23" spans="1:7" ht="26.25" customHeight="1">
      <c r="A23" s="124" t="s">
        <v>54</v>
      </c>
      <c r="B23" s="125"/>
      <c r="C23" s="125"/>
      <c r="D23" s="125"/>
      <c r="E23" s="125"/>
      <c r="F23" s="125"/>
    </row>
    <row r="24" spans="1:7" ht="54" customHeight="1">
      <c r="A24" s="123" t="s">
        <v>132</v>
      </c>
      <c r="B24" s="115"/>
      <c r="C24" s="115"/>
      <c r="D24" s="115"/>
      <c r="E24" s="115"/>
      <c r="F24" s="115"/>
      <c r="G24" s="115"/>
    </row>
    <row r="25" spans="1:7" ht="7.5" customHeight="1"/>
    <row r="26" spans="1:7" ht="39" customHeight="1">
      <c r="A26" s="115" t="s">
        <v>55</v>
      </c>
      <c r="B26" s="115"/>
      <c r="C26" s="115"/>
      <c r="D26" s="115"/>
      <c r="E26" s="115"/>
      <c r="F26" s="115"/>
      <c r="G26" s="115"/>
    </row>
    <row r="27" spans="1:7" ht="8.1" customHeight="1"/>
    <row r="28" spans="1:7" ht="12.75" customHeight="1">
      <c r="A28" s="1" t="s">
        <v>56</v>
      </c>
      <c r="C28" s="100" t="s">
        <v>52</v>
      </c>
      <c r="D28" s="116"/>
      <c r="E28" s="116"/>
      <c r="F28" s="116"/>
      <c r="G28" s="101"/>
    </row>
    <row r="29" spans="1:7" ht="8.1" customHeight="1"/>
    <row r="30" spans="1:7" ht="12.75" customHeight="1">
      <c r="A30" s="1" t="s">
        <v>57</v>
      </c>
    </row>
    <row r="32" spans="1:7" ht="12.75" customHeight="1">
      <c r="A32" s="117"/>
      <c r="B32" s="118"/>
      <c r="C32" s="118"/>
      <c r="D32" s="118"/>
      <c r="E32" s="118"/>
      <c r="F32" s="118"/>
      <c r="G32" s="119"/>
    </row>
    <row r="33" spans="1:7" ht="12.75" customHeight="1">
      <c r="A33" s="120"/>
      <c r="B33" s="121"/>
      <c r="C33" s="121"/>
      <c r="D33" s="121"/>
      <c r="E33" s="121"/>
      <c r="F33" s="121"/>
      <c r="G33" s="122"/>
    </row>
  </sheetData>
  <sheetProtection password="CEA0" sheet="1" objects="1" scenarios="1"/>
  <customSheetViews>
    <customSheetView guid="{45CE596E-5AB1-4B6A-925A-C3BE15B75D55}" showRuler="0">
      <selection activeCell="F28" sqref="F28"/>
      <pageMargins left="0.70866141732283472" right="0.70866141732283472" top="0.59055118110236227" bottom="0.59055118110236227" header="0.31496062992125984" footer="0.31496062992125984"/>
      <pageSetup paperSize="9" orientation="portrait"/>
      <headerFooter alignWithMargins="0">
        <oddFooter>&amp;R&amp;9Fassung vom 10.1.2012, rev. 28.8.2015</oddFooter>
      </headerFooter>
    </customSheetView>
    <customSheetView guid="{A18C99DF-8107-480D-9DDA-6F71CB784163}" showRuler="0">
      <selection activeCell="F28" sqref="F28"/>
      <pageMargins left="0.70866141732283472" right="0.70866141732283472" top="0.59055118110236227" bottom="0.59055118110236227" header="0.31496062992125984" footer="0.31496062992125984"/>
      <pageSetup paperSize="9" orientation="portrait"/>
      <headerFooter alignWithMargins="0">
        <oddFooter>&amp;R&amp;9Fassung vom 10.1.2012, rev. 28.8.2015</oddFooter>
      </headerFooter>
    </customSheetView>
    <customSheetView guid="{E0A155E2-B7FB-4301-AD5D-EBF9A1695564}" showRuler="0">
      <selection activeCell="F28" sqref="F28"/>
      <pageMargins left="0.70866141732283472" right="0.70866141732283472" top="0.59055118110236227" bottom="0.59055118110236227" header="0.31496062992125984" footer="0.31496062992125984"/>
      <pageSetup paperSize="9" orientation="portrait"/>
      <headerFooter alignWithMargins="0">
        <oddFooter>&amp;R&amp;9Fassung vom 10.1.2012, rev. 28.8.2015</oddFooter>
      </headerFooter>
    </customSheetView>
    <customSheetView guid="{BCF46647-B8B6-43FA-AC98-2954BB733BEA}" showRuler="0">
      <selection activeCell="F28" sqref="F28"/>
      <pageMargins left="0.70866141732283472" right="0.70866141732283472" top="0.59055118110236227" bottom="0.59055118110236227" header="0.31496062992125984" footer="0.31496062992125984"/>
      <pageSetup paperSize="9" orientation="portrait"/>
      <headerFooter alignWithMargins="0">
        <oddFooter>&amp;R&amp;9Fassung vom 10.1.2012, rev. 28.8.2015</oddFooter>
      </headerFooter>
    </customSheetView>
  </customSheetViews>
  <mergeCells count="23">
    <mergeCell ref="A22:G22"/>
    <mergeCell ref="A26:G26"/>
    <mergeCell ref="C28:G28"/>
    <mergeCell ref="A32:G33"/>
    <mergeCell ref="A24:G24"/>
    <mergeCell ref="A23:F23"/>
    <mergeCell ref="A17:B17"/>
    <mergeCell ref="C17:F17"/>
    <mergeCell ref="A18:B18"/>
    <mergeCell ref="C18:D18"/>
    <mergeCell ref="E18:F18"/>
    <mergeCell ref="A15:B15"/>
    <mergeCell ref="C15:F15"/>
    <mergeCell ref="A16:B16"/>
    <mergeCell ref="C16:D16"/>
    <mergeCell ref="E16:F16"/>
    <mergeCell ref="A3:G3"/>
    <mergeCell ref="A10:G10"/>
    <mergeCell ref="C13:D13"/>
    <mergeCell ref="E13:F13"/>
    <mergeCell ref="A14:B14"/>
    <mergeCell ref="C14:D14"/>
    <mergeCell ref="E14:F14"/>
  </mergeCells>
  <pageMargins left="0.70866141732283472" right="0.70866141732283472" top="0.59055118110236227" bottom="0.59055118110236227" header="0.31496062992125984" footer="0.31496062992125984"/>
  <pageSetup paperSize="9" orientation="portrait" r:id="rId1"/>
  <headerFooter alignWithMargins="0">
    <oddFooter>&amp;R&amp;9Fassung vom 10.1.2012, rev. 28.8.2015, rev. 5.6.2019</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75"/>
  <sheetViews>
    <sheetView showRuler="0" topLeftCell="A29" zoomScaleNormal="100" workbookViewId="0">
      <selection activeCell="F54" sqref="F54"/>
    </sheetView>
  </sheetViews>
  <sheetFormatPr baseColWidth="10" defaultRowHeight="12.75" customHeight="1"/>
  <cols>
    <col min="1" max="1" width="19.7109375" customWidth="1"/>
    <col min="2" max="2" width="23.5703125" customWidth="1"/>
    <col min="3" max="3" width="10.7109375" customWidth="1"/>
    <col min="4" max="4" width="7.28515625" customWidth="1"/>
    <col min="5" max="6" width="10" customWidth="1"/>
    <col min="7" max="7" width="7.140625" hidden="1" customWidth="1"/>
    <col min="8" max="8" width="12.85546875" hidden="1" customWidth="1"/>
    <col min="9" max="9" width="12.7109375" hidden="1" customWidth="1"/>
    <col min="10" max="14" width="10" customWidth="1"/>
    <col min="15" max="256" width="9.140625" customWidth="1"/>
  </cols>
  <sheetData>
    <row r="1" spans="1:14" ht="12.75" customHeight="1">
      <c r="A1" s="1" t="s">
        <v>68</v>
      </c>
      <c r="J1" s="2"/>
    </row>
    <row r="2" spans="1:14" ht="12.75" customHeight="1">
      <c r="A2" s="1"/>
    </row>
    <row r="3" spans="1:14" ht="6" customHeight="1">
      <c r="A3" s="1"/>
    </row>
    <row r="4" spans="1:14" ht="12.75" customHeight="1">
      <c r="A4" s="1" t="s">
        <v>69</v>
      </c>
      <c r="E4" s="2" t="s">
        <v>1</v>
      </c>
      <c r="F4" s="21">
        <v>44379</v>
      </c>
    </row>
    <row r="5" spans="1:14" ht="8.4499999999999993" customHeight="1">
      <c r="A5" s="1"/>
      <c r="M5" s="131"/>
      <c r="N5" s="131"/>
    </row>
    <row r="6" spans="1:14" ht="12.75" customHeight="1">
      <c r="A6" s="130" t="s">
        <v>70</v>
      </c>
      <c r="B6" s="130"/>
      <c r="C6" s="130"/>
      <c r="D6" s="130"/>
      <c r="E6" s="130"/>
      <c r="F6" s="130"/>
      <c r="M6" s="131"/>
      <c r="N6" s="131"/>
    </row>
    <row r="7" spans="1:14" ht="6.6" customHeight="1">
      <c r="A7" s="1"/>
    </row>
    <row r="8" spans="1:14" ht="12.75" customHeight="1">
      <c r="A8" s="1" t="s">
        <v>71</v>
      </c>
    </row>
    <row r="9" spans="1:14" ht="12.75" customHeight="1">
      <c r="A9" s="1" t="s">
        <v>72</v>
      </c>
      <c r="C9" s="16" t="s">
        <v>58</v>
      </c>
    </row>
    <row r="10" spans="1:14" ht="7.15" customHeight="1">
      <c r="A10" s="1"/>
    </row>
    <row r="11" spans="1:14" ht="12.75" customHeight="1">
      <c r="A11" s="1" t="s">
        <v>73</v>
      </c>
    </row>
    <row r="12" spans="1:14" ht="12.75" customHeight="1">
      <c r="A12" t="s">
        <v>59</v>
      </c>
      <c r="C12" s="17"/>
    </row>
    <row r="13" spans="1:14" ht="12.75" customHeight="1">
      <c r="A13" t="s">
        <v>67</v>
      </c>
      <c r="C13" s="17"/>
    </row>
    <row r="14" spans="1:14" ht="12.75" customHeight="1">
      <c r="A14" t="s">
        <v>60</v>
      </c>
      <c r="C14" s="17"/>
    </row>
    <row r="15" spans="1:14" ht="7.15" customHeight="1"/>
    <row r="16" spans="1:14" s="50" customFormat="1" ht="14.1" customHeight="1">
      <c r="A16" s="48" t="s">
        <v>116</v>
      </c>
      <c r="C16" s="17"/>
      <c r="E16" s="50" t="s">
        <v>119</v>
      </c>
    </row>
    <row r="17" spans="1:5" s="50" customFormat="1" ht="15.6" customHeight="1">
      <c r="A17" s="48" t="s">
        <v>117</v>
      </c>
      <c r="C17" s="17"/>
      <c r="E17" s="50" t="s">
        <v>120</v>
      </c>
    </row>
    <row r="18" spans="1:5" s="50" customFormat="1" ht="7.15" customHeight="1"/>
    <row r="19" spans="1:5" ht="12.75" customHeight="1">
      <c r="A19" s="1" t="s">
        <v>74</v>
      </c>
      <c r="C19" s="35"/>
    </row>
    <row r="20" spans="1:5" ht="12.75" customHeight="1">
      <c r="A20" t="s">
        <v>75</v>
      </c>
      <c r="B20" t="s">
        <v>76</v>
      </c>
      <c r="C20" s="17"/>
    </row>
    <row r="21" spans="1:5" ht="12.75" customHeight="1">
      <c r="A21" t="s">
        <v>77</v>
      </c>
      <c r="C21" s="18"/>
    </row>
    <row r="22" spans="1:5" ht="12.75" hidden="1" customHeight="1">
      <c r="A22" s="1" t="s">
        <v>78</v>
      </c>
    </row>
    <row r="23" spans="1:5" ht="12.75" hidden="1" customHeight="1">
      <c r="A23" t="s">
        <v>79</v>
      </c>
      <c r="C23" s="18"/>
    </row>
    <row r="24" spans="1:5" ht="12.75" hidden="1" customHeight="1">
      <c r="A24" t="s">
        <v>80</v>
      </c>
      <c r="C24" s="18"/>
    </row>
    <row r="25" spans="1:5" ht="12.75" hidden="1" customHeight="1">
      <c r="A25" t="s">
        <v>81</v>
      </c>
      <c r="C25" s="18"/>
    </row>
    <row r="26" spans="1:5" ht="7.15" customHeight="1">
      <c r="C26" s="4"/>
    </row>
    <row r="27" spans="1:5" ht="12.75" customHeight="1">
      <c r="A27" s="1" t="s">
        <v>82</v>
      </c>
    </row>
    <row r="28" spans="1:5" ht="12.75" customHeight="1">
      <c r="A28" t="s">
        <v>83</v>
      </c>
      <c r="C28" s="19"/>
    </row>
    <row r="29" spans="1:5" ht="12.75" customHeight="1">
      <c r="A29" t="s">
        <v>84</v>
      </c>
      <c r="C29" s="19"/>
    </row>
    <row r="30" spans="1:5" ht="7.15" customHeight="1">
      <c r="C30" s="31"/>
    </row>
    <row r="31" spans="1:5" ht="12.75" customHeight="1">
      <c r="A31" s="1" t="s">
        <v>85</v>
      </c>
      <c r="C31" s="31"/>
    </row>
    <row r="32" spans="1:5" ht="12.75" customHeight="1">
      <c r="A32" t="s">
        <v>86</v>
      </c>
      <c r="B32" t="s">
        <v>87</v>
      </c>
      <c r="C32" s="19"/>
      <c r="E32" t="s">
        <v>88</v>
      </c>
    </row>
    <row r="33" spans="1:10" ht="12.75" hidden="1" customHeight="1">
      <c r="A33" t="s">
        <v>63</v>
      </c>
      <c r="B33" t="s">
        <v>87</v>
      </c>
      <c r="C33" s="19"/>
      <c r="E33" t="s">
        <v>89</v>
      </c>
    </row>
    <row r="34" spans="1:10" ht="12.75" customHeight="1">
      <c r="A34" t="s">
        <v>64</v>
      </c>
      <c r="B34" t="s">
        <v>87</v>
      </c>
      <c r="C34" s="19"/>
    </row>
    <row r="35" spans="1:10" ht="12.75" customHeight="1">
      <c r="C35" s="31"/>
    </row>
    <row r="36" spans="1:10" ht="12.75" customHeight="1">
      <c r="A36" s="1" t="s">
        <v>90</v>
      </c>
      <c r="C36" s="31"/>
    </row>
    <row r="37" spans="1:10" ht="12.75" hidden="1" customHeight="1">
      <c r="A37" t="s">
        <v>91</v>
      </c>
      <c r="C37" s="19"/>
      <c r="E37" t="s">
        <v>92</v>
      </c>
    </row>
    <row r="38" spans="1:10" ht="14.45" customHeight="1">
      <c r="A38" t="s">
        <v>93</v>
      </c>
      <c r="B38" t="s">
        <v>94</v>
      </c>
      <c r="C38" s="19"/>
      <c r="E38" s="132" t="s">
        <v>95</v>
      </c>
      <c r="F38" s="132"/>
      <c r="G38" s="132"/>
      <c r="H38" s="132"/>
      <c r="I38" s="132"/>
    </row>
    <row r="39" spans="1:10" ht="12.75" customHeight="1">
      <c r="E39" s="129" t="s">
        <v>96</v>
      </c>
      <c r="F39" s="129"/>
      <c r="I39" s="11" t="s">
        <v>97</v>
      </c>
    </row>
    <row r="40" spans="1:10" ht="15.6" customHeight="1">
      <c r="A40" s="1" t="s">
        <v>118</v>
      </c>
      <c r="E40" s="11" t="s">
        <v>98</v>
      </c>
      <c r="F40" s="11" t="s">
        <v>99</v>
      </c>
      <c r="G40" s="20" t="s">
        <v>100</v>
      </c>
      <c r="H40" s="6" t="s">
        <v>101</v>
      </c>
    </row>
    <row r="41" spans="1:10" ht="12.75" customHeight="1">
      <c r="A41" s="7" t="s">
        <v>86</v>
      </c>
    </row>
    <row r="42" spans="1:10" s="53" customFormat="1" ht="12.75" customHeight="1">
      <c r="A42" s="7" t="s">
        <v>121</v>
      </c>
    </row>
    <row r="43" spans="1:10" ht="12.75" customHeight="1">
      <c r="A43" t="s">
        <v>61</v>
      </c>
      <c r="C43" s="18">
        <v>1</v>
      </c>
      <c r="E43" s="10">
        <v>25</v>
      </c>
      <c r="F43" s="10">
        <f>C29</f>
        <v>0</v>
      </c>
      <c r="H43" s="29"/>
      <c r="I43" s="10">
        <v>5</v>
      </c>
    </row>
    <row r="44" spans="1:10" ht="12.75" customHeight="1">
      <c r="A44" t="s">
        <v>35</v>
      </c>
      <c r="C44" s="18">
        <v>0.7</v>
      </c>
      <c r="E44" s="10">
        <f>C44*$E$43</f>
        <v>17.5</v>
      </c>
      <c r="F44" s="10">
        <f>C44*$F$43</f>
        <v>0</v>
      </c>
      <c r="H44" s="29"/>
      <c r="I44" s="10">
        <f>I43*C44</f>
        <v>3.5</v>
      </c>
    </row>
    <row r="45" spans="1:10" ht="12.6" customHeight="1">
      <c r="A45" t="s">
        <v>62</v>
      </c>
      <c r="C45" s="18">
        <v>0.5</v>
      </c>
      <c r="E45" s="10">
        <f>C45*$E$43</f>
        <v>12.5</v>
      </c>
      <c r="F45" s="10">
        <f>C45*$F$43</f>
        <v>0</v>
      </c>
      <c r="H45" s="29"/>
      <c r="I45" s="10">
        <f>C45*I43</f>
        <v>2.5</v>
      </c>
    </row>
    <row r="46" spans="1:10" ht="12.6" customHeight="1">
      <c r="E46" s="10"/>
      <c r="F46" s="10"/>
      <c r="H46" s="33"/>
      <c r="I46" s="10"/>
    </row>
    <row r="47" spans="1:10" ht="12.6" customHeight="1">
      <c r="A47" s="7" t="s">
        <v>122</v>
      </c>
      <c r="E47" s="10"/>
      <c r="F47" s="10"/>
      <c r="H47" s="27"/>
      <c r="I47" s="10"/>
      <c r="J47" s="5"/>
    </row>
    <row r="48" spans="1:10" ht="12.6" customHeight="1">
      <c r="A48" t="str">
        <f>A43</f>
        <v>Ganztagesbetreuung</v>
      </c>
      <c r="C48" s="43">
        <v>1.3</v>
      </c>
      <c r="E48" s="10">
        <f>E43*C48</f>
        <v>32.5</v>
      </c>
      <c r="F48" s="31">
        <f>F43*C48</f>
        <v>0</v>
      </c>
      <c r="G48" s="19">
        <v>0</v>
      </c>
      <c r="H48" s="29"/>
      <c r="I48" s="38">
        <f>0</f>
        <v>0</v>
      </c>
      <c r="J48" s="10"/>
    </row>
    <row r="49" spans="1:10" ht="12.6" customHeight="1">
      <c r="A49" s="53" t="str">
        <f t="shared" ref="A49:A50" si="0">A44</f>
        <v>Halbtagesbetreuung mit Mittagessen</v>
      </c>
      <c r="C49" s="30">
        <f>C44*C48</f>
        <v>0.90999999999999992</v>
      </c>
      <c r="E49" s="10">
        <f>C49*E43</f>
        <v>22.749999999999996</v>
      </c>
      <c r="F49" s="10">
        <f>C49*F43</f>
        <v>0</v>
      </c>
      <c r="G49" s="19"/>
      <c r="H49" s="29"/>
      <c r="I49" s="10">
        <f>I43*C49</f>
        <v>4.55</v>
      </c>
      <c r="J49" s="10"/>
    </row>
    <row r="50" spans="1:10" ht="12.6" customHeight="1">
      <c r="A50" s="53" t="str">
        <f t="shared" si="0"/>
        <v>Halbtagesbetreuung ohne Mittagessen</v>
      </c>
      <c r="C50" s="30">
        <f>C45*C48</f>
        <v>0.65</v>
      </c>
      <c r="E50" s="10">
        <f>C50*E43</f>
        <v>16.25</v>
      </c>
      <c r="F50" s="10">
        <f>C50*F43</f>
        <v>0</v>
      </c>
      <c r="G50" s="19"/>
      <c r="H50" s="29"/>
      <c r="I50" s="10">
        <f>I43*C50</f>
        <v>3.25</v>
      </c>
      <c r="J50" s="10"/>
    </row>
    <row r="51" spans="1:10" ht="12.6" customHeight="1">
      <c r="G51" s="10"/>
      <c r="I51" s="10"/>
    </row>
    <row r="52" spans="1:10" ht="12.6" customHeight="1">
      <c r="A52" s="7" t="s">
        <v>102</v>
      </c>
      <c r="G52" s="10"/>
      <c r="I52" s="10"/>
    </row>
    <row r="53" spans="1:10" ht="12.75" customHeight="1">
      <c r="A53" t="s">
        <v>103</v>
      </c>
      <c r="C53" s="18">
        <v>0.11</v>
      </c>
      <c r="E53" s="10">
        <f>E43*C53</f>
        <v>2.75</v>
      </c>
      <c r="F53" s="38">
        <f>C53*110</f>
        <v>12.1</v>
      </c>
      <c r="G53" s="10"/>
      <c r="I53" s="10">
        <f>C53*I43</f>
        <v>0.55000000000000004</v>
      </c>
      <c r="J53" s="10">
        <f>F53</f>
        <v>12.1</v>
      </c>
    </row>
    <row r="54" spans="1:10" ht="7.15" customHeight="1">
      <c r="I54" s="10"/>
    </row>
    <row r="55" spans="1:10" ht="12.75" customHeight="1">
      <c r="A55" s="1" t="s">
        <v>124</v>
      </c>
    </row>
    <row r="56" spans="1:10" ht="12.75" customHeight="1">
      <c r="A56" s="1" t="s">
        <v>104</v>
      </c>
      <c r="B56" t="s">
        <v>44</v>
      </c>
      <c r="C56" s="5" t="s">
        <v>105</v>
      </c>
      <c r="D56" s="2" t="s">
        <v>45</v>
      </c>
      <c r="E56" s="2" t="s">
        <v>106</v>
      </c>
      <c r="F56" t="s">
        <v>107</v>
      </c>
    </row>
    <row r="57" spans="1:10" ht="12.75" customHeight="1">
      <c r="A57" s="28" t="s">
        <v>108</v>
      </c>
      <c r="B57" s="29" t="s">
        <v>109</v>
      </c>
      <c r="C57" s="39">
        <v>1</v>
      </c>
      <c r="D57" s="29">
        <v>8902</v>
      </c>
      <c r="E57" s="29" t="s">
        <v>58</v>
      </c>
      <c r="F57" s="42"/>
    </row>
    <row r="58" spans="1:10" ht="12.75" customHeight="1">
      <c r="A58" s="51" t="s">
        <v>64</v>
      </c>
      <c r="B58" s="52" t="s">
        <v>65</v>
      </c>
      <c r="C58" s="39">
        <v>3</v>
      </c>
      <c r="D58" s="29">
        <v>8952</v>
      </c>
      <c r="E58" s="29" t="s">
        <v>66</v>
      </c>
      <c r="F58" s="42"/>
    </row>
    <row r="59" spans="1:10" ht="12.75" customHeight="1">
      <c r="A59" s="28" t="s">
        <v>110</v>
      </c>
      <c r="B59" s="29" t="s">
        <v>111</v>
      </c>
      <c r="C59" s="39">
        <v>1</v>
      </c>
      <c r="D59" s="29">
        <v>8902</v>
      </c>
      <c r="E59" s="29" t="s">
        <v>58</v>
      </c>
      <c r="F59" s="42"/>
    </row>
    <row r="60" spans="1:10" ht="12.75" customHeight="1">
      <c r="A60" s="28" t="s">
        <v>135</v>
      </c>
      <c r="B60" s="29"/>
      <c r="C60" s="39">
        <v>1</v>
      </c>
      <c r="D60" s="29">
        <v>8952</v>
      </c>
      <c r="E60" s="29" t="s">
        <v>66</v>
      </c>
      <c r="F60" s="42"/>
    </row>
    <row r="61" spans="1:10" ht="12.75" customHeight="1">
      <c r="A61" s="28"/>
      <c r="B61" s="29"/>
      <c r="C61" s="39"/>
      <c r="D61" s="29"/>
      <c r="E61" s="29"/>
      <c r="F61" s="42"/>
    </row>
    <row r="62" spans="1:10" ht="8.4499999999999993" customHeight="1"/>
    <row r="63" spans="1:10" ht="12.75" customHeight="1">
      <c r="A63" t="s">
        <v>112</v>
      </c>
    </row>
    <row r="65" spans="1:2" ht="12.75" hidden="1" customHeight="1">
      <c r="A65" s="1" t="s">
        <v>113</v>
      </c>
    </row>
    <row r="66" spans="1:2" ht="12.75" hidden="1" customHeight="1">
      <c r="A66" s="128" t="s">
        <v>114</v>
      </c>
      <c r="B66" s="128"/>
    </row>
    <row r="67" spans="1:2" ht="12.75" hidden="1" customHeight="1">
      <c r="A67" s="127" t="s">
        <v>42</v>
      </c>
      <c r="B67" s="128"/>
    </row>
    <row r="68" spans="1:2" ht="12.75" hidden="1" customHeight="1">
      <c r="A68" s="127" t="s">
        <v>43</v>
      </c>
      <c r="B68" s="128"/>
    </row>
    <row r="69" spans="1:2" ht="12.75" hidden="1" customHeight="1">
      <c r="A69" s="127" t="s">
        <v>115</v>
      </c>
      <c r="B69" s="128"/>
    </row>
    <row r="70" spans="1:2" ht="12.75" hidden="1" customHeight="1">
      <c r="A70" s="127" t="s">
        <v>125</v>
      </c>
      <c r="B70" s="128"/>
    </row>
    <row r="71" spans="1:2" ht="12.75" hidden="1" customHeight="1">
      <c r="A71" s="127" t="s">
        <v>126</v>
      </c>
      <c r="B71" s="128"/>
    </row>
    <row r="72" spans="1:2" ht="12.75" hidden="1" customHeight="1">
      <c r="A72" s="126"/>
      <c r="B72" s="126"/>
    </row>
    <row r="73" spans="1:2" ht="12.75" hidden="1" customHeight="1">
      <c r="A73" s="126"/>
      <c r="B73" s="126"/>
    </row>
    <row r="74" spans="1:2" ht="12.75" customHeight="1">
      <c r="A74" s="126"/>
      <c r="B74" s="126"/>
    </row>
    <row r="75" spans="1:2" ht="12.75" customHeight="1">
      <c r="A75" s="126"/>
      <c r="B75" s="126"/>
    </row>
  </sheetData>
  <sheetProtection password="CEA0" sheet="1" objects="1" scenarios="1"/>
  <customSheetViews>
    <customSheetView guid="{45CE596E-5AB1-4B6A-925A-C3BE15B75D55}" hiddenRows="1" hiddenColumns="1" showRuler="0" topLeftCell="A7">
      <selection activeCell="A61" sqref="A61"/>
      <pageMargins left="0.39370078740157483" right="0.39370078740157483" top="0.19685039370078741" bottom="0.19685039370078741" header="0.51181102362204722" footer="0.51181102362204722"/>
      <pageSetup paperSize="9" orientation="portrait"/>
      <headerFooter alignWithMargins="0"/>
    </customSheetView>
    <customSheetView guid="{A18C99DF-8107-480D-9DDA-6F71CB784163}" hiddenRows="1" hiddenColumns="1" showRuler="0" topLeftCell="A7">
      <selection activeCell="A61" sqref="A61"/>
      <pageMargins left="0.39370078740157483" right="0.39370078740157483" top="0.19685039370078741" bottom="0.19685039370078741" header="0.51181102362204722" footer="0.51181102362204722"/>
      <pageSetup paperSize="9" orientation="portrait"/>
      <headerFooter alignWithMargins="0"/>
    </customSheetView>
    <customSheetView guid="{E0A155E2-B7FB-4301-AD5D-EBF9A1695564}" hiddenRows="1" hiddenColumns="1" showRuler="0" topLeftCell="A7">
      <selection activeCell="C21" sqref="C21"/>
      <pageMargins left="0.39370078740157483" right="0.39370078740157483" top="0.19685039370078741" bottom="0.19685039370078741" header="0.51181102362204722" footer="0.51181102362204722"/>
      <pageSetup paperSize="9" orientation="portrait"/>
      <headerFooter alignWithMargins="0"/>
    </customSheetView>
    <customSheetView guid="{BCF46647-B8B6-43FA-AC98-2954BB733BEA}" hiddenRows="1" hiddenColumns="1" showRuler="0" topLeftCell="A7">
      <selection activeCell="K56" sqref="K56"/>
      <pageMargins left="0.39370078740157483" right="0.39370078740157483" top="0.19685039370078741" bottom="0.19685039370078741" header="0.51181102362204722" footer="0.51181102362204722"/>
      <pageSetup paperSize="9" orientation="portrait"/>
      <headerFooter alignWithMargins="0"/>
    </customSheetView>
  </customSheetViews>
  <mergeCells count="15">
    <mergeCell ref="A6:F6"/>
    <mergeCell ref="A72:B72"/>
    <mergeCell ref="A73:B73"/>
    <mergeCell ref="A74:B74"/>
    <mergeCell ref="M5:N5"/>
    <mergeCell ref="M6:N6"/>
    <mergeCell ref="E38:I38"/>
    <mergeCell ref="A66:B66"/>
    <mergeCell ref="A67:B67"/>
    <mergeCell ref="A68:B68"/>
    <mergeCell ref="A75:B75"/>
    <mergeCell ref="A70:B70"/>
    <mergeCell ref="A71:B71"/>
    <mergeCell ref="A69:B69"/>
    <mergeCell ref="E39:F39"/>
  </mergeCells>
  <pageMargins left="0.39370078740157483" right="0.39370078740157483" top="0.19685039370078741" bottom="0.19685039370078741"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Erfassung_EBV</vt:lpstr>
      <vt:lpstr>Vollmacht</vt:lpstr>
      <vt:lpstr>Erfassung Basisdaten</vt:lpstr>
      <vt:lpstr>'Erfassung Basisdaten'!Druckbereich</vt:lpstr>
      <vt:lpstr>Erfassung_EBV!Druckbereich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tannu</dc:creator>
  <cp:lastModifiedBy>Schug Fabian</cp:lastModifiedBy>
  <cp:lastPrinted>2021-07-28T12:36:36Z</cp:lastPrinted>
  <dcterms:created xsi:type="dcterms:W3CDTF">2002-04-05T16:10:32Z</dcterms:created>
  <dcterms:modified xsi:type="dcterms:W3CDTF">2024-04-17T09:40:12Z</dcterms:modified>
</cp:coreProperties>
</file>